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78介護保険課\R5年度\2023年度（令和5年度）一時利用\I_サービス事業者\I1_居宅サービス\I101_居宅サービス事業者指定\01 ホームページ関係\☆ホームページ掲載（最新版）①新規・変更・加算等、②指定更新\（令和６年度改正版）様式関係\1 新規申請\03 訪問看護\02 参考様式\"/>
    </mc:Choice>
  </mc:AlternateContent>
  <bookViews>
    <workbookView xWindow="240" yWindow="15" windowWidth="11715" windowHeight="7995" tabRatio="800"/>
  </bookViews>
  <sheets>
    <sheet name="説明" sheetId="4" r:id="rId1"/>
    <sheet name="地域区分 その他" sheetId="9" r:id="rId2"/>
    <sheet name="地域区分 5級地" sheetId="6" r:id="rId3"/>
    <sheet name="地域区分 6級地" sheetId="7" r:id="rId4"/>
    <sheet name="地域区分 7級地" sheetId="8" r:id="rId5"/>
  </sheets>
  <definedNames>
    <definedName name="_xlnm.Print_Area" localSheetId="0">説明!$A$1:$F$47</definedName>
    <definedName name="_xlnm.Print_Area" localSheetId="2">'地域区分 5級地'!$A$1:$O$60</definedName>
    <definedName name="_xlnm.Print_Area" localSheetId="3">'地域区分 6級地'!$A$1:$O$60</definedName>
    <definedName name="_xlnm.Print_Area" localSheetId="4">'地域区分 7級地'!$A$1:$O$60</definedName>
    <definedName name="_xlnm.Print_Area" localSheetId="1">'地域区分 その他'!$A$1:$N$60</definedName>
  </definedNames>
  <calcPr calcId="152511"/>
</workbook>
</file>

<file path=xl/calcChain.xml><?xml version="1.0" encoding="utf-8"?>
<calcChain xmlns="http://schemas.openxmlformats.org/spreadsheetml/2006/main">
  <c r="E25" i="8" l="1"/>
  <c r="E26" i="8"/>
  <c r="E27" i="8"/>
  <c r="E24" i="8"/>
  <c r="E17" i="8"/>
  <c r="E14" i="8"/>
  <c r="E15" i="8"/>
  <c r="E16" i="8"/>
  <c r="E13" i="8"/>
  <c r="E32" i="7"/>
  <c r="E25" i="7"/>
  <c r="E26" i="7"/>
  <c r="E27" i="7"/>
  <c r="E24" i="7"/>
  <c r="E14" i="7"/>
  <c r="E15" i="7"/>
  <c r="E16" i="7"/>
  <c r="E17" i="7"/>
  <c r="E13" i="7"/>
  <c r="D13" i="6"/>
  <c r="E32" i="6"/>
  <c r="E25" i="6"/>
  <c r="E26" i="6"/>
  <c r="E27" i="6"/>
  <c r="E24" i="6"/>
  <c r="E14" i="6"/>
  <c r="E15" i="6"/>
  <c r="E16" i="6"/>
  <c r="E17" i="6"/>
  <c r="E13" i="6"/>
  <c r="F32" i="9" l="1"/>
  <c r="E32" i="9"/>
  <c r="C32" i="9"/>
  <c r="N27" i="9"/>
  <c r="L27" i="9"/>
  <c r="M27" i="9" s="1"/>
  <c r="H27" i="9"/>
  <c r="I27" i="9" s="1"/>
  <c r="F27" i="9"/>
  <c r="E27" i="9"/>
  <c r="C27" i="9"/>
  <c r="L26" i="9"/>
  <c r="N26" i="9" s="1"/>
  <c r="H26" i="9"/>
  <c r="J26" i="9" s="1"/>
  <c r="G26" i="9"/>
  <c r="F26" i="9"/>
  <c r="E26" i="9"/>
  <c r="C26" i="9"/>
  <c r="L25" i="9"/>
  <c r="K25" i="9" s="1"/>
  <c r="H25" i="9"/>
  <c r="G25" i="9" s="1"/>
  <c r="F25" i="9"/>
  <c r="E25" i="9"/>
  <c r="C25" i="9"/>
  <c r="L24" i="9"/>
  <c r="N24" i="9" s="1"/>
  <c r="K24" i="9"/>
  <c r="H24" i="9"/>
  <c r="J24" i="9" s="1"/>
  <c r="G24" i="9"/>
  <c r="F24" i="9"/>
  <c r="E24" i="9"/>
  <c r="C24" i="9"/>
  <c r="N17" i="9"/>
  <c r="L17" i="9"/>
  <c r="M17" i="9" s="1"/>
  <c r="H17" i="9"/>
  <c r="I17" i="9" s="1"/>
  <c r="F17" i="9"/>
  <c r="E17" i="9"/>
  <c r="C17" i="9"/>
  <c r="L16" i="9"/>
  <c r="N16" i="9" s="1"/>
  <c r="H16" i="9"/>
  <c r="J16" i="9" s="1"/>
  <c r="G16" i="9"/>
  <c r="F16" i="9"/>
  <c r="E16" i="9"/>
  <c r="C16" i="9"/>
  <c r="L15" i="9"/>
  <c r="K15" i="9" s="1"/>
  <c r="H15" i="9"/>
  <c r="G15" i="9" s="1"/>
  <c r="F15" i="9"/>
  <c r="E15" i="9"/>
  <c r="C15" i="9"/>
  <c r="L14" i="9"/>
  <c r="N14" i="9" s="1"/>
  <c r="K14" i="9"/>
  <c r="H14" i="9"/>
  <c r="J14" i="9" s="1"/>
  <c r="G14" i="9"/>
  <c r="F14" i="9"/>
  <c r="E14" i="9"/>
  <c r="C14" i="9"/>
  <c r="N13" i="9"/>
  <c r="L13" i="9"/>
  <c r="M13" i="9" s="1"/>
  <c r="H13" i="9"/>
  <c r="I13" i="9" s="1"/>
  <c r="F13" i="9"/>
  <c r="E13" i="9"/>
  <c r="C13" i="9"/>
  <c r="D13" i="8"/>
  <c r="I13" i="8" s="1"/>
  <c r="G32" i="8"/>
  <c r="F32" i="8"/>
  <c r="D32" i="8"/>
  <c r="C32" i="8"/>
  <c r="G27" i="8"/>
  <c r="F27" i="8"/>
  <c r="D27" i="8"/>
  <c r="M27" i="8" s="1"/>
  <c r="G26" i="8"/>
  <c r="F26" i="8"/>
  <c r="D26" i="8"/>
  <c r="M26" i="8" s="1"/>
  <c r="G25" i="8"/>
  <c r="F25" i="8"/>
  <c r="D25" i="8"/>
  <c r="M25" i="8" s="1"/>
  <c r="G24" i="8"/>
  <c r="F24" i="8"/>
  <c r="D24" i="8"/>
  <c r="M24" i="8" s="1"/>
  <c r="G17" i="8"/>
  <c r="F17" i="8"/>
  <c r="D17" i="8"/>
  <c r="M17" i="8" s="1"/>
  <c r="G16" i="8"/>
  <c r="F16" i="8"/>
  <c r="D16" i="8"/>
  <c r="M16" i="8" s="1"/>
  <c r="G15" i="8"/>
  <c r="F15" i="8"/>
  <c r="D15" i="8"/>
  <c r="M15" i="8" s="1"/>
  <c r="G14" i="8"/>
  <c r="F14" i="8"/>
  <c r="D14" i="8"/>
  <c r="M14" i="8" s="1"/>
  <c r="G13" i="8"/>
  <c r="F13" i="8"/>
  <c r="G32" i="7"/>
  <c r="F32" i="7"/>
  <c r="D32" i="7"/>
  <c r="C32" i="7" s="1"/>
  <c r="G27" i="7"/>
  <c r="F27" i="7"/>
  <c r="D27" i="7"/>
  <c r="M27" i="7" s="1"/>
  <c r="G26" i="7"/>
  <c r="F26" i="7"/>
  <c r="D26" i="7"/>
  <c r="M26" i="7" s="1"/>
  <c r="G25" i="7"/>
  <c r="F25" i="7"/>
  <c r="D25" i="7"/>
  <c r="M25" i="7" s="1"/>
  <c r="G24" i="7"/>
  <c r="F24" i="7"/>
  <c r="D24" i="7"/>
  <c r="M24" i="7" s="1"/>
  <c r="G17" i="7"/>
  <c r="F17" i="7"/>
  <c r="D17" i="7"/>
  <c r="M17" i="7" s="1"/>
  <c r="G16" i="7"/>
  <c r="F16" i="7"/>
  <c r="D16" i="7"/>
  <c r="M16" i="7" s="1"/>
  <c r="G15" i="7"/>
  <c r="F15" i="7"/>
  <c r="D15" i="7"/>
  <c r="M15" i="7" s="1"/>
  <c r="G14" i="7"/>
  <c r="F14" i="7"/>
  <c r="D14" i="7"/>
  <c r="M14" i="7" s="1"/>
  <c r="G13" i="7"/>
  <c r="F13" i="7"/>
  <c r="D13" i="7"/>
  <c r="M13" i="7" s="1"/>
  <c r="M13" i="6"/>
  <c r="I13" i="6"/>
  <c r="G32" i="6"/>
  <c r="G27" i="6"/>
  <c r="G26" i="6"/>
  <c r="G25" i="6"/>
  <c r="G24" i="6"/>
  <c r="G17" i="6"/>
  <c r="G16" i="6"/>
  <c r="G15" i="6"/>
  <c r="G14" i="6"/>
  <c r="G13" i="6"/>
  <c r="F32" i="6"/>
  <c r="F27" i="6"/>
  <c r="F26" i="6"/>
  <c r="F25" i="6"/>
  <c r="F24" i="6"/>
  <c r="F17" i="6"/>
  <c r="F16" i="6"/>
  <c r="F15" i="6"/>
  <c r="F14" i="6"/>
  <c r="F13" i="6"/>
  <c r="D32" i="6"/>
  <c r="D27" i="6"/>
  <c r="I27" i="6" s="1"/>
  <c r="H27" i="6" s="1"/>
  <c r="D26" i="6"/>
  <c r="M26" i="6" s="1"/>
  <c r="O26" i="6" s="1"/>
  <c r="D25" i="6"/>
  <c r="M25" i="6" s="1"/>
  <c r="N25" i="6" s="1"/>
  <c r="D24" i="6"/>
  <c r="M24" i="6" s="1"/>
  <c r="D14" i="6"/>
  <c r="C14" i="6" s="1"/>
  <c r="D17" i="6"/>
  <c r="I17" i="6" s="1"/>
  <c r="D16" i="6"/>
  <c r="I16" i="6" s="1"/>
  <c r="D15" i="6"/>
  <c r="M15" i="6" s="1"/>
  <c r="N15" i="6" s="1"/>
  <c r="M17" i="6" l="1"/>
  <c r="L17" i="6" s="1"/>
  <c r="J27" i="9"/>
  <c r="M26" i="9"/>
  <c r="I26" i="6"/>
  <c r="K26" i="6" s="1"/>
  <c r="I26" i="9"/>
  <c r="C26" i="6"/>
  <c r="K26" i="9"/>
  <c r="I24" i="9"/>
  <c r="M24" i="9"/>
  <c r="J17" i="9"/>
  <c r="M16" i="9"/>
  <c r="I16" i="9"/>
  <c r="K16" i="9"/>
  <c r="I14" i="9"/>
  <c r="M14" i="9"/>
  <c r="J13" i="9"/>
  <c r="C25" i="8"/>
  <c r="C26" i="8"/>
  <c r="C27" i="8"/>
  <c r="C24" i="8"/>
  <c r="C13" i="8"/>
  <c r="C25" i="7"/>
  <c r="C26" i="7"/>
  <c r="C27" i="7"/>
  <c r="C24" i="7"/>
  <c r="C14" i="8"/>
  <c r="C15" i="8"/>
  <c r="C16" i="8"/>
  <c r="C17" i="8"/>
  <c r="C14" i="7"/>
  <c r="C15" i="7"/>
  <c r="C16" i="7"/>
  <c r="C17" i="7"/>
  <c r="C13" i="7"/>
  <c r="C27" i="6"/>
  <c r="M27" i="6"/>
  <c r="L27" i="6" s="1"/>
  <c r="I24" i="6"/>
  <c r="J24" i="6" s="1"/>
  <c r="M14" i="6"/>
  <c r="N14" i="6" s="1"/>
  <c r="I14" i="6"/>
  <c r="K14" i="6" s="1"/>
  <c r="I15" i="6"/>
  <c r="H15" i="6" s="1"/>
  <c r="G13" i="9"/>
  <c r="K13" i="9"/>
  <c r="I15" i="9"/>
  <c r="M15" i="9"/>
  <c r="G17" i="9"/>
  <c r="K17" i="9"/>
  <c r="I25" i="9"/>
  <c r="M25" i="9"/>
  <c r="G27" i="9"/>
  <c r="K27" i="9"/>
  <c r="J15" i="9"/>
  <c r="N15" i="9"/>
  <c r="J25" i="9"/>
  <c r="N25" i="9"/>
  <c r="O15" i="8"/>
  <c r="N15" i="8"/>
  <c r="L15" i="8"/>
  <c r="O17" i="8"/>
  <c r="N17" i="8"/>
  <c r="L17" i="8"/>
  <c r="O26" i="8"/>
  <c r="N26" i="8"/>
  <c r="L26" i="8"/>
  <c r="K13" i="8"/>
  <c r="J13" i="8"/>
  <c r="H13" i="8"/>
  <c r="O14" i="8"/>
  <c r="L14" i="8"/>
  <c r="N14" i="8"/>
  <c r="O16" i="8"/>
  <c r="L16" i="8"/>
  <c r="N16" i="8"/>
  <c r="O24" i="8"/>
  <c r="L24" i="8"/>
  <c r="N24" i="8"/>
  <c r="O25" i="8"/>
  <c r="N25" i="8"/>
  <c r="L25" i="8"/>
  <c r="O27" i="8"/>
  <c r="L27" i="8"/>
  <c r="N27" i="8"/>
  <c r="M13" i="8"/>
  <c r="I14" i="8"/>
  <c r="I17" i="8"/>
  <c r="I25" i="8"/>
  <c r="I26" i="8"/>
  <c r="I27" i="8"/>
  <c r="I15" i="8"/>
  <c r="I16" i="8"/>
  <c r="I24" i="8"/>
  <c r="O14" i="7"/>
  <c r="N14" i="7"/>
  <c r="L14" i="7"/>
  <c r="O16" i="7"/>
  <c r="N16" i="7"/>
  <c r="L16" i="7"/>
  <c r="O25" i="7"/>
  <c r="N25" i="7"/>
  <c r="L25" i="7"/>
  <c r="O26" i="7"/>
  <c r="L26" i="7"/>
  <c r="N26" i="7"/>
  <c r="O24" i="7"/>
  <c r="N24" i="7"/>
  <c r="L24" i="7"/>
  <c r="O13" i="7"/>
  <c r="N13" i="7"/>
  <c r="L13" i="7"/>
  <c r="O15" i="7"/>
  <c r="N15" i="7"/>
  <c r="L15" i="7"/>
  <c r="O17" i="7"/>
  <c r="L17" i="7"/>
  <c r="N17" i="7"/>
  <c r="O27" i="7"/>
  <c r="N27" i="7"/>
  <c r="L27" i="7"/>
  <c r="I13" i="7"/>
  <c r="I14" i="7"/>
  <c r="I15" i="7"/>
  <c r="I16" i="7"/>
  <c r="I17" i="7"/>
  <c r="I24" i="7"/>
  <c r="I25" i="7"/>
  <c r="I26" i="7"/>
  <c r="I27" i="7"/>
  <c r="C15" i="6"/>
  <c r="C25" i="6"/>
  <c r="M16" i="6"/>
  <c r="O16" i="6" s="1"/>
  <c r="K16" i="6"/>
  <c r="J16" i="6"/>
  <c r="K17" i="6"/>
  <c r="J17" i="6"/>
  <c r="H17" i="6"/>
  <c r="K13" i="6"/>
  <c r="J13" i="6"/>
  <c r="I25" i="6"/>
  <c r="K25" i="6" s="1"/>
  <c r="C16" i="6"/>
  <c r="C13" i="6"/>
  <c r="C17" i="6"/>
  <c r="C32" i="6"/>
  <c r="N24" i="6"/>
  <c r="L24" i="6"/>
  <c r="O24" i="6"/>
  <c r="C24" i="6"/>
  <c r="K24" i="6"/>
  <c r="O14" i="6"/>
  <c r="L14" i="6"/>
  <c r="H16" i="6"/>
  <c r="O15" i="6"/>
  <c r="O25" i="6"/>
  <c r="L15" i="6"/>
  <c r="L25" i="6"/>
  <c r="L26" i="6"/>
  <c r="N17" i="6"/>
  <c r="O17" i="6"/>
  <c r="N26" i="6"/>
  <c r="K27" i="6"/>
  <c r="J27" i="6"/>
  <c r="N27" i="6" l="1"/>
  <c r="J26" i="6"/>
  <c r="H26" i="6"/>
  <c r="H24" i="6"/>
  <c r="O27" i="6"/>
  <c r="N16" i="6"/>
  <c r="L16" i="6"/>
  <c r="K26" i="8"/>
  <c r="J26" i="8"/>
  <c r="H26" i="8"/>
  <c r="K24" i="8"/>
  <c r="J24" i="8"/>
  <c r="H24" i="8"/>
  <c r="O13" i="8"/>
  <c r="N13" i="8"/>
  <c r="L13" i="8"/>
  <c r="K16" i="8"/>
  <c r="J16" i="8"/>
  <c r="H16" i="8"/>
  <c r="K25" i="8"/>
  <c r="J25" i="8"/>
  <c r="H25" i="8"/>
  <c r="K15" i="8"/>
  <c r="J15" i="8"/>
  <c r="H15" i="8"/>
  <c r="K17" i="8"/>
  <c r="J17" i="8"/>
  <c r="H17" i="8"/>
  <c r="K27" i="8"/>
  <c r="J27" i="8"/>
  <c r="H27" i="8"/>
  <c r="K14" i="8"/>
  <c r="J14" i="8"/>
  <c r="H14" i="8"/>
  <c r="K27" i="7"/>
  <c r="J27" i="7"/>
  <c r="H27" i="7"/>
  <c r="K13" i="7"/>
  <c r="J13" i="7"/>
  <c r="H13" i="7"/>
  <c r="K26" i="7"/>
  <c r="J26" i="7"/>
  <c r="H26" i="7"/>
  <c r="K16" i="7"/>
  <c r="J16" i="7"/>
  <c r="H16" i="7"/>
  <c r="K25" i="7"/>
  <c r="J25" i="7"/>
  <c r="H25" i="7"/>
  <c r="K17" i="7"/>
  <c r="J17" i="7"/>
  <c r="H17" i="7"/>
  <c r="K15" i="7"/>
  <c r="J15" i="7"/>
  <c r="H15" i="7"/>
  <c r="K24" i="7"/>
  <c r="H24" i="7"/>
  <c r="J24" i="7"/>
  <c r="K14" i="7"/>
  <c r="J14" i="7"/>
  <c r="H14" i="7"/>
  <c r="J14" i="6"/>
  <c r="H14" i="6"/>
  <c r="K15" i="6"/>
  <c r="J15" i="6"/>
  <c r="J25" i="6"/>
  <c r="H25" i="6"/>
  <c r="N13" i="6" l="1"/>
  <c r="H13" i="6"/>
  <c r="L13" i="6" l="1"/>
  <c r="O13" i="6"/>
</calcChain>
</file>

<file path=xl/sharedStrings.xml><?xml version="1.0" encoding="utf-8"?>
<sst xmlns="http://schemas.openxmlformats.org/spreadsheetml/2006/main" count="418" uniqueCount="104">
  <si>
    <t>22:00～6:00</t>
    <phoneticPr fontId="1"/>
  </si>
  <si>
    <t>8:00～18:00</t>
    <phoneticPr fontId="1"/>
  </si>
  <si>
    <t>通常</t>
    <rPh sb="0" eb="2">
      <t>ツウジョウ</t>
    </rPh>
    <phoneticPr fontId="1"/>
  </si>
  <si>
    <t>単位：円</t>
    <rPh sb="0" eb="2">
      <t>タンイ</t>
    </rPh>
    <rPh sb="3" eb="4">
      <t>エン</t>
    </rPh>
    <phoneticPr fontId="1"/>
  </si>
  <si>
    <t>30分以上１時間未満</t>
    <rPh sb="2" eb="3">
      <t>ブン</t>
    </rPh>
    <rPh sb="3" eb="5">
      <t>イジョウ</t>
    </rPh>
    <phoneticPr fontId="1"/>
  </si>
  <si>
    <t>１時間以上１時間30分未満</t>
    <rPh sb="1" eb="5">
      <t>ジカンイジョウ</t>
    </rPh>
    <phoneticPr fontId="1"/>
  </si>
  <si>
    <t>利用
料金</t>
    <rPh sb="0" eb="2">
      <t>リヨウ</t>
    </rPh>
    <rPh sb="3" eb="5">
      <t>リョウキン</t>
    </rPh>
    <phoneticPr fontId="1"/>
  </si>
  <si>
    <t>地域区分：その他</t>
    <rPh sb="7" eb="8">
      <t>タ</t>
    </rPh>
    <phoneticPr fontId="1"/>
  </si>
  <si>
    <t>注意点</t>
  </si>
  <si>
    <t>１　参考例には記載していませんが、次の料金がかかる場合はその料金も掲示してください。</t>
  </si>
  <si>
    <t>・　その他の費用（通常事業実施地域外に係る交通費）</t>
  </si>
  <si>
    <t>・　２人の訪問介護員が１人の利用者に対して指定訪問介護を行った場合</t>
  </si>
  <si>
    <t>地域区分</t>
  </si>
  <si>
    <t>該当地域</t>
  </si>
  <si>
    <t>１単位単価</t>
  </si>
  <si>
    <t>その他</t>
  </si>
  <si>
    <t>上記以外</t>
  </si>
  <si>
    <t>10円</t>
  </si>
  <si>
    <t>　利用料金については事業所の見やすいところに掲示しておかなければなりません。別紙を参考</t>
    <phoneticPr fontId="1"/>
  </si>
  <si>
    <t>に作成され、掲示してください。</t>
    <phoneticPr fontId="1"/>
  </si>
  <si>
    <t>　　利用料金は１回ごとに算定され、以下のとおりです。</t>
    <rPh sb="8" eb="9">
      <t>カイ</t>
    </rPh>
    <rPh sb="12" eb="14">
      <t>サンテイ</t>
    </rPh>
    <rPh sb="17" eb="19">
      <t>イカ</t>
    </rPh>
    <phoneticPr fontId="1"/>
  </si>
  <si>
    <t>３　１単位の金額は、事業所の所在地によって異なります。福岡県内の地域区分は下表のとおり</t>
    <phoneticPr fontId="1"/>
  </si>
  <si>
    <t>４　福岡県内の地域区分</t>
    <phoneticPr fontId="1"/>
  </si>
  <si>
    <t>・　特定事業所加算を算定する場合、割引を行う場合は、加算・割引後の単位により算定した金</t>
    <rPh sb="2" eb="4">
      <t>トクテイ</t>
    </rPh>
    <rPh sb="4" eb="7">
      <t>ジギョウショ</t>
    </rPh>
    <rPh sb="7" eb="9">
      <t>カサン</t>
    </rPh>
    <rPh sb="10" eb="12">
      <t>サンテイ</t>
    </rPh>
    <rPh sb="14" eb="16">
      <t>バアイ</t>
    </rPh>
    <rPh sb="17" eb="19">
      <t>ワリビキ</t>
    </rPh>
    <rPh sb="20" eb="21">
      <t>オコナ</t>
    </rPh>
    <rPh sb="22" eb="24">
      <t>バアイ</t>
    </rPh>
    <rPh sb="26" eb="28">
      <t>カサン</t>
    </rPh>
    <rPh sb="29" eb="31">
      <t>ワリビキ</t>
    </rPh>
    <rPh sb="31" eb="32">
      <t>ゴ</t>
    </rPh>
    <rPh sb="33" eb="35">
      <t>タンイ</t>
    </rPh>
    <rPh sb="38" eb="40">
      <t>サンテイ</t>
    </rPh>
    <rPh sb="42" eb="43">
      <t>キン</t>
    </rPh>
    <phoneticPr fontId="1"/>
  </si>
  <si>
    <t>　額を記載してください。</t>
    <rPh sb="3" eb="5">
      <t>キサイ</t>
    </rPh>
    <phoneticPr fontId="1"/>
  </si>
  <si>
    <t>　(注)　単位数を計算する場合の１単位未満の端数は四捨五入します。</t>
    <rPh sb="2" eb="3">
      <t>チュウ</t>
    </rPh>
    <rPh sb="13" eb="15">
      <t>バアイ</t>
    </rPh>
    <rPh sb="22" eb="24">
      <t>ハスウ</t>
    </rPh>
    <rPh sb="25" eb="29">
      <t>シシャゴニュウ</t>
    </rPh>
    <phoneticPr fontId="1"/>
  </si>
  <si>
    <t>(1) 地域区分は事業所の所在地で決まります。利用者の住所地ではありません</t>
    <phoneticPr fontId="1"/>
  </si>
  <si>
    <t>　　実際の計算は、１か月の合計単位数に基づいて行います。</t>
    <rPh sb="2" eb="4">
      <t>ジッサイ</t>
    </rPh>
    <rPh sb="5" eb="7">
      <t>ケイサン</t>
    </rPh>
    <rPh sb="11" eb="12">
      <t>ゲツ</t>
    </rPh>
    <rPh sb="13" eb="15">
      <t>ゴウケイ</t>
    </rPh>
    <rPh sb="15" eb="18">
      <t>タンイスウ</t>
    </rPh>
    <rPh sb="19" eb="20">
      <t>モト</t>
    </rPh>
    <rPh sb="23" eb="24">
      <t>オコナ</t>
    </rPh>
    <phoneticPr fontId="1"/>
  </si>
  <si>
    <t>２　サービス提供責任者体制の減算に該当する場合は、料金表の額（加算・減算額を除く）は、</t>
    <rPh sb="6" eb="8">
      <t>テイキョウ</t>
    </rPh>
    <rPh sb="8" eb="11">
      <t>セキニンシャ</t>
    </rPh>
    <rPh sb="11" eb="13">
      <t>タイセイ</t>
    </rPh>
    <rPh sb="14" eb="16">
      <t>ゲンサン</t>
    </rPh>
    <rPh sb="17" eb="19">
      <t>ガイトウ</t>
    </rPh>
    <rPh sb="21" eb="23">
      <t>バアイ</t>
    </rPh>
    <rPh sb="25" eb="27">
      <t>リョウキン</t>
    </rPh>
    <rPh sb="27" eb="28">
      <t>ヒョウ</t>
    </rPh>
    <rPh sb="29" eb="30">
      <t>ガク</t>
    </rPh>
    <rPh sb="31" eb="33">
      <t>カサン</t>
    </rPh>
    <rPh sb="34" eb="36">
      <t>ゲンサン</t>
    </rPh>
    <rPh sb="36" eb="37">
      <t>ガク</t>
    </rPh>
    <rPh sb="38" eb="39">
      <t>ノゾ</t>
    </rPh>
    <phoneticPr fontId="1"/>
  </si>
  <si>
    <t>10.21円</t>
    <phoneticPr fontId="1"/>
  </si>
  <si>
    <t>※１　１回につき所定単位数の25/100に相当する単位数を所定単位数に加算したものとなります。</t>
    <rPh sb="4" eb="5">
      <t>カイ</t>
    </rPh>
    <rPh sb="8" eb="10">
      <t>ショテイ</t>
    </rPh>
    <rPh sb="10" eb="13">
      <t>タンイスウ</t>
    </rPh>
    <rPh sb="21" eb="23">
      <t>ソウトウ</t>
    </rPh>
    <rPh sb="25" eb="28">
      <t>タンイスウ</t>
    </rPh>
    <rPh sb="29" eb="31">
      <t>ショテイ</t>
    </rPh>
    <rPh sb="31" eb="34">
      <t>タンイスウ</t>
    </rPh>
    <rPh sb="35" eb="37">
      <t>カサン</t>
    </rPh>
    <phoneticPr fontId="1"/>
  </si>
  <si>
    <t>※２　１回につき所定単位数の50/100に相当する単位数を所定単位数に加算したものとなります。</t>
    <phoneticPr fontId="1"/>
  </si>
  <si>
    <t>　　算定に際しては、運輸支局の許可証写しを添付して当課への届出を要します。</t>
    <rPh sb="2" eb="4">
      <t>サンテイ</t>
    </rPh>
    <rPh sb="5" eb="6">
      <t>サイ</t>
    </rPh>
    <rPh sb="10" eb="12">
      <t>ウンユ</t>
    </rPh>
    <rPh sb="12" eb="14">
      <t>シキョク</t>
    </rPh>
    <rPh sb="15" eb="18">
      <t>キョカショウ</t>
    </rPh>
    <rPh sb="18" eb="19">
      <t>ウツ</t>
    </rPh>
    <rPh sb="21" eb="23">
      <t>テンプ</t>
    </rPh>
    <rPh sb="25" eb="26">
      <t>トウ</t>
    </rPh>
    <rPh sb="26" eb="27">
      <t>カ</t>
    </rPh>
    <rPh sb="29" eb="31">
      <t>トドケデ</t>
    </rPh>
    <rPh sb="32" eb="33">
      <t>ヨウ</t>
    </rPh>
    <phoneticPr fontId="1"/>
  </si>
  <si>
    <t>・　同一敷地内又は隣接する敷地内の建物に居住する利用者の減算</t>
    <rPh sb="2" eb="4">
      <t>ドウイツ</t>
    </rPh>
    <rPh sb="4" eb="6">
      <t>シキチ</t>
    </rPh>
    <rPh sb="6" eb="7">
      <t>ナイ</t>
    </rPh>
    <rPh sb="7" eb="8">
      <t>マタ</t>
    </rPh>
    <rPh sb="9" eb="11">
      <t>リンセツ</t>
    </rPh>
    <rPh sb="13" eb="15">
      <t>シキチ</t>
    </rPh>
    <rPh sb="15" eb="16">
      <t>ナイ</t>
    </rPh>
    <rPh sb="17" eb="19">
      <t>タテモノ</t>
    </rPh>
    <rPh sb="20" eb="22">
      <t>キョジュウ</t>
    </rPh>
    <rPh sb="24" eb="27">
      <t>リヨウシャ</t>
    </rPh>
    <rPh sb="28" eb="30">
      <t>ゲンサン</t>
    </rPh>
    <phoneticPr fontId="1"/>
  </si>
  <si>
    <t>　別紙の額の70/100の額となります。</t>
    <rPh sb="1" eb="3">
      <t>ベッシ</t>
    </rPh>
    <rPh sb="4" eb="5">
      <t>ガク</t>
    </rPh>
    <rPh sb="13" eb="14">
      <t>ガク</t>
    </rPh>
    <phoneticPr fontId="1"/>
  </si>
  <si>
    <t>　おりとなります。</t>
    <phoneticPr fontId="1"/>
  </si>
  <si>
    <t>(2) １単位単価はサービスの種類でも異なりますので注意してください。（例　通所介護では、</t>
    <rPh sb="38" eb="42">
      <t>ツウショカイゴ</t>
    </rPh>
    <phoneticPr fontId="1"/>
  </si>
  <si>
    <t>　６級地10.27円、７級地10.14円）</t>
    <rPh sb="2" eb="3">
      <t>キュウ</t>
    </rPh>
    <rPh sb="12" eb="13">
      <t>キュウ</t>
    </rPh>
    <phoneticPr fontId="1"/>
  </si>
  <si>
    <t>７級地</t>
    <rPh sb="1" eb="2">
      <t>キュウ</t>
    </rPh>
    <phoneticPr fontId="1"/>
  </si>
  <si>
    <t>６級地</t>
    <rPh sb="1" eb="2">
      <t>キュウ</t>
    </rPh>
    <rPh sb="2" eb="3">
      <t>チ</t>
    </rPh>
    <phoneticPr fontId="1"/>
  </si>
  <si>
    <t>10.42円</t>
    <rPh sb="5" eb="6">
      <t>エン</t>
    </rPh>
    <phoneticPr fontId="1"/>
  </si>
  <si>
    <t>北九州市　飯塚市　筑紫野市　古賀市</t>
    <rPh sb="5" eb="8">
      <t>イイヅカシ</t>
    </rPh>
    <rPh sb="9" eb="13">
      <t>チクシノシ</t>
    </rPh>
    <rPh sb="14" eb="17">
      <t>コガシ</t>
    </rPh>
    <phoneticPr fontId="1"/>
  </si>
  <si>
    <t>５級地</t>
    <rPh sb="1" eb="2">
      <t>キュウ</t>
    </rPh>
    <phoneticPr fontId="1"/>
  </si>
  <si>
    <t>10.70円</t>
    <phoneticPr fontId="1"/>
  </si>
  <si>
    <t>（６級地に所在する事業所での、身体１・通常時間帯の料金） ※１割負担の場合</t>
    <rPh sb="2" eb="3">
      <t>キュウ</t>
    </rPh>
    <rPh sb="31" eb="32">
      <t>ワリ</t>
    </rPh>
    <rPh sb="32" eb="34">
      <t>フタン</t>
    </rPh>
    <rPh sb="35" eb="37">
      <t>バアイ</t>
    </rPh>
    <phoneticPr fontId="1"/>
  </si>
  <si>
    <t>（６級地に所在する事業所での、身体１・通常時間帯の料金） ※２割負担の場合</t>
    <rPh sb="2" eb="3">
      <t>キュウ</t>
    </rPh>
    <rPh sb="31" eb="32">
      <t>ワリ</t>
    </rPh>
    <rPh sb="32" eb="34">
      <t>フタン</t>
    </rPh>
    <rPh sb="35" eb="37">
      <t>バアイ</t>
    </rPh>
    <phoneticPr fontId="1"/>
  </si>
  <si>
    <t>福岡市　春日市</t>
    <rPh sb="4" eb="7">
      <t>カスガシ</t>
    </rPh>
    <phoneticPr fontId="1"/>
  </si>
  <si>
    <t>大野城市　太宰府市　福津市
糸島市　那珂川市　粕屋町</t>
    <rPh sb="0" eb="4">
      <t>オオノジョウシ</t>
    </rPh>
    <rPh sb="5" eb="9">
      <t>ダザイフシ</t>
    </rPh>
    <rPh sb="10" eb="11">
      <t>フク</t>
    </rPh>
    <rPh sb="11" eb="13">
      <t>ツシ</t>
    </rPh>
    <rPh sb="14" eb="16">
      <t>イトシマ</t>
    </rPh>
    <rPh sb="16" eb="17">
      <t>シ</t>
    </rPh>
    <rPh sb="18" eb="21">
      <t>ナカガワ</t>
    </rPh>
    <rPh sb="21" eb="22">
      <t>シ</t>
    </rPh>
    <rPh sb="23" eb="25">
      <t>カスヤ</t>
    </rPh>
    <rPh sb="25" eb="26">
      <t>マチ</t>
    </rPh>
    <phoneticPr fontId="1"/>
  </si>
  <si>
    <t>・　通院等乗降介助（99単位）</t>
    <phoneticPr fontId="1"/>
  </si>
  <si>
    <t>　単位数：250単位、　１単位単価10.42円</t>
    <phoneticPr fontId="1"/>
  </si>
  <si>
    <t>　利用料金　250 単位 × 10.42 円 ＝ 2,605 円 → 2,605 円（円未満端数切り捨て）</t>
    <phoneticPr fontId="1"/>
  </si>
  <si>
    <t>　保険者負担額　2,605 円 × 9 割 ＝ 2,344.5 円 → 2,344円（円未満端数切り捨て）</t>
    <phoneticPr fontId="1"/>
  </si>
  <si>
    <t>　利用料金　250 単位 × 10.42 円 ＝ 2,605 円 →2,605 円（円未満端数切り捨て）</t>
    <phoneticPr fontId="1"/>
  </si>
  <si>
    <t>　保険者負担額　2,605 円 × 8 割 ＝ 2,084 円 →2,084円（円未満端数切り捨て）</t>
    <phoneticPr fontId="1"/>
  </si>
  <si>
    <t>　利用者負担額　2,605 円 － 2,084 円 ＝ 521 円</t>
    <phoneticPr fontId="1"/>
  </si>
  <si>
    <t>　　　　例　身体１・夜間　250 単位 × 125 ／ 100 ＝ 312.5 → 313 単位</t>
    <phoneticPr fontId="1"/>
  </si>
  <si>
    <t>　利用者負担額　2,605 円 － 2,344 円 ＝ 261 円</t>
    <phoneticPr fontId="1"/>
  </si>
  <si>
    <t>　です。５級地、６級地及び７級地について、単位数を金額に換算する際の計算方法は以下のと</t>
    <rPh sb="5" eb="6">
      <t>キュウ</t>
    </rPh>
    <rPh sb="9" eb="10">
      <t>キュウ</t>
    </rPh>
    <rPh sb="11" eb="12">
      <t>オヨ</t>
    </rPh>
    <rPh sb="14" eb="15">
      <t>キュウ</t>
    </rPh>
    <rPh sb="15" eb="16">
      <t>チ</t>
    </rPh>
    <phoneticPr fontId="1"/>
  </si>
  <si>
    <t>指定訪問看護利用料金表</t>
    <rPh sb="0" eb="2">
      <t>シテイ</t>
    </rPh>
    <rPh sb="6" eb="8">
      <t>リヨウ</t>
    </rPh>
    <rPh sb="8" eb="11">
      <t>リョウキンヒョウ</t>
    </rPh>
    <phoneticPr fontId="1"/>
  </si>
  <si>
    <t>夜間及び早朝(※1)</t>
    <rPh sb="0" eb="2">
      <t>ヤカン</t>
    </rPh>
    <rPh sb="2" eb="3">
      <t>オヨ</t>
    </rPh>
    <rPh sb="4" eb="6">
      <t>ソウチョウ</t>
    </rPh>
    <phoneticPr fontId="1"/>
  </si>
  <si>
    <t>深夜(※2)</t>
    <rPh sb="0" eb="2">
      <t>シンヤ</t>
    </rPh>
    <phoneticPr fontId="1"/>
  </si>
  <si>
    <t>利用者
１割負担額</t>
    <rPh sb="0" eb="3">
      <t>リヨウシャ</t>
    </rPh>
    <rPh sb="5" eb="6">
      <t>ワリ</t>
    </rPh>
    <rPh sb="6" eb="9">
      <t>フタンガク</t>
    </rPh>
    <phoneticPr fontId="1"/>
  </si>
  <si>
    <t>利用者
２割負担額</t>
    <rPh sb="0" eb="3">
      <t>リヨウシャ</t>
    </rPh>
    <rPh sb="5" eb="6">
      <t>ワリ</t>
    </rPh>
    <rPh sb="6" eb="9">
      <t>フタンガク</t>
    </rPh>
    <phoneticPr fontId="1"/>
  </si>
  <si>
    <t>利用者
３割負担額</t>
    <rPh sb="0" eb="3">
      <t>リヨウシャ</t>
    </rPh>
    <rPh sb="5" eb="6">
      <t>ワリ</t>
    </rPh>
    <rPh sb="6" eb="9">
      <t>フタンガク</t>
    </rPh>
    <phoneticPr fontId="1"/>
  </si>
  <si>
    <t>　　　</t>
    <phoneticPr fontId="1"/>
  </si>
  <si>
    <t>18:00～22:00、6:00～8:00</t>
    <phoneticPr fontId="1"/>
  </si>
  <si>
    <t>20分未満</t>
    <rPh sb="2" eb="3">
      <t>プン</t>
    </rPh>
    <rPh sb="3" eb="5">
      <t>ミマン</t>
    </rPh>
    <phoneticPr fontId="1"/>
  </si>
  <si>
    <t>30分未満</t>
    <rPh sb="2" eb="3">
      <t>プン</t>
    </rPh>
    <rPh sb="3" eb="5">
      <t>ミマン</t>
    </rPh>
    <phoneticPr fontId="1"/>
  </si>
  <si>
    <t>夜間及び早朝(※１)</t>
    <rPh sb="0" eb="2">
      <t>ヤカン</t>
    </rPh>
    <rPh sb="2" eb="3">
      <t>オヨ</t>
    </rPh>
    <rPh sb="4" eb="6">
      <t>ソウチョウ</t>
    </rPh>
    <phoneticPr fontId="1"/>
  </si>
  <si>
    <t>深夜(※２)</t>
    <rPh sb="0" eb="2">
      <t>シンヤ</t>
    </rPh>
    <phoneticPr fontId="1"/>
  </si>
  <si>
    <t>※３　利用者の要介護区分が要介護５の場合、１月につき800単位が所定単位数に加算されます。</t>
    <rPh sb="3" eb="6">
      <t>リヨウシャ</t>
    </rPh>
    <rPh sb="7" eb="12">
      <t>ヨウカイゴクブン</t>
    </rPh>
    <rPh sb="13" eb="16">
      <t>ヨウカイゴ</t>
    </rPh>
    <rPh sb="18" eb="20">
      <t>バアイ</t>
    </rPh>
    <rPh sb="22" eb="23">
      <t>ツキ</t>
    </rPh>
    <rPh sb="29" eb="31">
      <t>タンイ</t>
    </rPh>
    <phoneticPr fontId="1"/>
  </si>
  <si>
    <t>２　加算</t>
    <rPh sb="2" eb="4">
      <t>カサン</t>
    </rPh>
    <phoneticPr fontId="1"/>
  </si>
  <si>
    <t>１　基本報酬</t>
    <rPh sb="2" eb="6">
      <t>キホンホウシュウ</t>
    </rPh>
    <phoneticPr fontId="1"/>
  </si>
  <si>
    <t>理学療法士、作業療法士
又は言語聴覚士による訪問の場合</t>
    <rPh sb="0" eb="5">
      <t>リガクリョウホウシ</t>
    </rPh>
    <rPh sb="6" eb="11">
      <t>サギョウリョウホウシ</t>
    </rPh>
    <phoneticPr fontId="1"/>
  </si>
  <si>
    <t>　　要介護１～５の要介護認定を受けた利用者（指定訪問看護）</t>
    <rPh sb="2" eb="3">
      <t>ヨウ</t>
    </rPh>
    <rPh sb="3" eb="5">
      <t>カイゴ</t>
    </rPh>
    <rPh sb="9" eb="12">
      <t>ヨウカイゴ</t>
    </rPh>
    <rPh sb="12" eb="14">
      <t>ニンテイ</t>
    </rPh>
    <rPh sb="15" eb="16">
      <t>ウ</t>
    </rPh>
    <rPh sb="18" eb="21">
      <t>リヨウシャ</t>
    </rPh>
    <rPh sb="22" eb="24">
      <t>シテイ</t>
    </rPh>
    <phoneticPr fontId="1"/>
  </si>
  <si>
    <t>　　　　　　　   　     利用時間帯
所要時間</t>
    <rPh sb="16" eb="21">
      <t>リヨウジカンタイ</t>
    </rPh>
    <rPh sb="25" eb="29">
      <t>ショヨウジカン</t>
    </rPh>
    <phoneticPr fontId="1"/>
  </si>
  <si>
    <t>ロ　 病院又は診療所の場合</t>
    <rPh sb="3" eb="5">
      <t>ビョウイン</t>
    </rPh>
    <rPh sb="5" eb="6">
      <t>マタ</t>
    </rPh>
    <rPh sb="7" eb="10">
      <t>シンリョウジョ</t>
    </rPh>
    <rPh sb="11" eb="13">
      <t>バアイ</t>
    </rPh>
    <phoneticPr fontId="1"/>
  </si>
  <si>
    <t>イ　　指定訪問看護ステーションの場合</t>
    <rPh sb="3" eb="5">
      <t>シテイ</t>
    </rPh>
    <rPh sb="5" eb="7">
      <t>ホウモン</t>
    </rPh>
    <rPh sb="7" eb="9">
      <t>カンゴ</t>
    </rPh>
    <rPh sb="16" eb="18">
      <t>バアイ</t>
    </rPh>
    <phoneticPr fontId="1"/>
  </si>
  <si>
    <t>ハ　　指定定期巡回・随時対応型訪問介護看護事業所と連携して指定訪問看護を行う場合</t>
    <rPh sb="3" eb="5">
      <t>シテイ</t>
    </rPh>
    <rPh sb="5" eb="21">
      <t>テイジュン</t>
    </rPh>
    <rPh sb="21" eb="24">
      <t>ジギョウショ</t>
    </rPh>
    <rPh sb="25" eb="27">
      <t>レンケイ</t>
    </rPh>
    <rPh sb="29" eb="31">
      <t>シテイ</t>
    </rPh>
    <rPh sb="31" eb="35">
      <t>ホウカン</t>
    </rPh>
    <rPh sb="36" eb="37">
      <t>オコナ</t>
    </rPh>
    <rPh sb="38" eb="40">
      <t>バアイ</t>
    </rPh>
    <phoneticPr fontId="1"/>
  </si>
  <si>
    <t>（Ⅰ）</t>
    <phoneticPr fontId="1"/>
  </si>
  <si>
    <t>（Ⅱ）</t>
    <phoneticPr fontId="1"/>
  </si>
  <si>
    <t>看護・介護職員連携強化加算
（１月につき）</t>
    <rPh sb="0" eb="2">
      <t>カンゴ</t>
    </rPh>
    <rPh sb="3" eb="5">
      <t>カイゴ</t>
    </rPh>
    <rPh sb="5" eb="7">
      <t>ショクイン</t>
    </rPh>
    <rPh sb="7" eb="9">
      <t>レンケイ</t>
    </rPh>
    <rPh sb="9" eb="11">
      <t>キョウカ</t>
    </rPh>
    <rPh sb="11" eb="13">
      <t>カサン</t>
    </rPh>
    <phoneticPr fontId="1"/>
  </si>
  <si>
    <t>特別管理加算（１月につき）</t>
    <rPh sb="0" eb="6">
      <t>トクベツカンリカサン</t>
    </rPh>
    <phoneticPr fontId="1"/>
  </si>
  <si>
    <t>緊急時訪問看護加算（１月につき）</t>
    <phoneticPr fontId="1"/>
  </si>
  <si>
    <r>
      <t>ターミナルケア加算</t>
    </r>
    <r>
      <rPr>
        <sz val="7"/>
        <color theme="1"/>
        <rFont val="ＭＳ ゴシック"/>
        <family val="3"/>
        <charset val="128"/>
      </rPr>
      <t>（死亡月につき）</t>
    </r>
    <rPh sb="10" eb="12">
      <t>シボウ</t>
    </rPh>
    <phoneticPr fontId="1"/>
  </si>
  <si>
    <t>看護体制強化加算
（１月につき）</t>
    <rPh sb="0" eb="2">
      <t>カンゴ</t>
    </rPh>
    <rPh sb="2" eb="4">
      <t>タイセイ</t>
    </rPh>
    <rPh sb="4" eb="6">
      <t>キョウカ</t>
    </rPh>
    <rPh sb="6" eb="8">
      <t>カサン</t>
    </rPh>
    <rPh sb="11" eb="12">
      <t>ガツ</t>
    </rPh>
    <phoneticPr fontId="1"/>
  </si>
  <si>
    <t>サービス提供体制強化加算</t>
    <phoneticPr fontId="1"/>
  </si>
  <si>
    <t xml:space="preserve">
イの場合</t>
    <phoneticPr fontId="1"/>
  </si>
  <si>
    <t xml:space="preserve">
ロの場合</t>
    <rPh sb="3" eb="5">
      <t>バアイ</t>
    </rPh>
    <phoneticPr fontId="1"/>
  </si>
  <si>
    <t>ハの場合
訪問看護ステーション</t>
    <rPh sb="2" eb="4">
      <t>バアイ</t>
    </rPh>
    <rPh sb="5" eb="9">
      <t>ホウモンカンゴ</t>
    </rPh>
    <phoneticPr fontId="1"/>
  </si>
  <si>
    <t>ハの場合
病院又は診療所</t>
    <rPh sb="2" eb="4">
      <t>バアイ</t>
    </rPh>
    <rPh sb="5" eb="7">
      <t>ビョウイン</t>
    </rPh>
    <rPh sb="7" eb="8">
      <t>マタ</t>
    </rPh>
    <rPh sb="9" eb="12">
      <t>シンリョウジョ</t>
    </rPh>
    <phoneticPr fontId="1"/>
  </si>
  <si>
    <t>ハの場合    Ⅰ（１月につき）</t>
    <rPh sb="2" eb="4">
      <t>バアイ</t>
    </rPh>
    <phoneticPr fontId="1"/>
  </si>
  <si>
    <t>ハの場合    Ⅱ（１月につき）</t>
    <rPh sb="2" eb="4">
      <t>バアイ</t>
    </rPh>
    <phoneticPr fontId="1"/>
  </si>
  <si>
    <t>１月につき(※３)</t>
    <rPh sb="1" eb="2">
      <t>ガツ</t>
    </rPh>
    <phoneticPr fontId="1"/>
  </si>
  <si>
    <r>
      <t>イ及びロの場合 Ⅰ</t>
    </r>
    <r>
      <rPr>
        <sz val="6"/>
        <color theme="1"/>
        <rFont val="ＭＳ ゴシック"/>
        <family val="3"/>
        <charset val="128"/>
      </rPr>
      <t>（１回につき）</t>
    </r>
    <rPh sb="1" eb="2">
      <t>オヨ</t>
    </rPh>
    <phoneticPr fontId="1"/>
  </si>
  <si>
    <r>
      <t>イ及びロの場合 Ⅱ</t>
    </r>
    <r>
      <rPr>
        <sz val="6"/>
        <color theme="1"/>
        <rFont val="ＭＳ ゴシック"/>
        <family val="3"/>
        <charset val="128"/>
      </rPr>
      <t>（１回につき）</t>
    </r>
    <phoneticPr fontId="1"/>
  </si>
  <si>
    <t>地域区分：５級地</t>
    <phoneticPr fontId="1"/>
  </si>
  <si>
    <t>単位数</t>
    <rPh sb="0" eb="3">
      <t>タンイスウ</t>
    </rPh>
    <phoneticPr fontId="1"/>
  </si>
  <si>
    <t>地域区分：６級地</t>
    <phoneticPr fontId="1"/>
  </si>
  <si>
    <t>地域区分：７級地</t>
    <phoneticPr fontId="1"/>
  </si>
  <si>
    <t>指定訪問看護事業所利用料金表参考例について</t>
    <rPh sb="4" eb="6">
      <t>カンゴ</t>
    </rPh>
    <phoneticPr fontId="1"/>
  </si>
  <si>
    <t>初回加算（１月につき）（Ⅰ）</t>
    <rPh sb="0" eb="2">
      <t>ショカイ</t>
    </rPh>
    <rPh sb="2" eb="4">
      <t>カサン</t>
    </rPh>
    <rPh sb="6" eb="7">
      <t>ツキ</t>
    </rPh>
    <phoneticPr fontId="1"/>
  </si>
  <si>
    <t>初回加算（１月につき）（Ⅱ）</t>
    <rPh sb="0" eb="2">
      <t>ショカイ</t>
    </rPh>
    <rPh sb="2" eb="4">
      <t>カサン</t>
    </rPh>
    <rPh sb="6" eb="7">
      <t>ツキ</t>
    </rPh>
    <phoneticPr fontId="1"/>
  </si>
  <si>
    <t>口腔連携強化加算</t>
    <rPh sb="0" eb="2">
      <t>コウクウ</t>
    </rPh>
    <rPh sb="2" eb="4">
      <t>レンケイ</t>
    </rPh>
    <rPh sb="4" eb="6">
      <t>キョウカ</t>
    </rPh>
    <rPh sb="6" eb="8">
      <t>カサン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</si>
</sst>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x14ac:knownFonts="1">
    <font>
      <sz val="12"/>
      <name val="ＭＳ 明朝"/>
      <family val="1"/>
      <charset val="128"/>
    </font>
    <font>
      <sz val="6"/>
      <name val="ＭＳ 明朝"/>
      <family val="1"/>
      <charset val="128"/>
    </font>
    <font>
      <sz val="11"/>
      <name val="ＭＳ 明朝"/>
      <family val="1"/>
      <charset val="128"/>
    </font>
    <font>
      <sz val="9"/>
      <color theme="1"/>
      <name val="ＭＳ ゴシック"/>
      <family val="3"/>
      <charset val="128"/>
    </font>
    <font>
      <sz val="9"/>
      <name val="ＭＳ ゴシック"/>
      <family val="3"/>
      <charset val="128"/>
    </font>
    <font>
      <sz val="9"/>
      <color theme="1"/>
      <name val="ＭＳ 明朝"/>
      <family val="1"/>
      <charset val="128"/>
    </font>
    <font>
      <b/>
      <sz val="9"/>
      <color theme="1"/>
      <name val="ＭＳ ゴシック"/>
      <family val="3"/>
      <charset val="128"/>
    </font>
    <font>
      <sz val="6"/>
      <color theme="1"/>
      <name val="ＭＳ ゴシック"/>
      <family val="3"/>
      <charset val="128"/>
    </font>
    <font>
      <b/>
      <sz val="16"/>
      <color theme="1"/>
      <name val="ＭＳ ゴシック"/>
      <family val="3"/>
      <charset val="128"/>
    </font>
    <font>
      <sz val="8"/>
      <color theme="1"/>
      <name val="ＭＳ ゴシック"/>
      <family val="3"/>
      <charset val="128"/>
    </font>
    <font>
      <b/>
      <sz val="14"/>
      <color theme="1"/>
      <name val="ＭＳ ゴシック"/>
      <family val="3"/>
      <charset val="128"/>
    </font>
    <font>
      <sz val="7"/>
      <color theme="1"/>
      <name val="ＭＳ ゴシック"/>
      <family val="3"/>
      <charset val="128"/>
    </font>
    <font>
      <b/>
      <sz val="12"/>
      <color theme="1"/>
      <name val="ＭＳ ゴシック"/>
      <family val="3"/>
      <charset val="128"/>
    </font>
    <font>
      <b/>
      <i/>
      <sz val="9"/>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72">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top style="medium">
        <color indexed="64"/>
      </top>
      <bottom style="hair">
        <color indexed="64"/>
      </bottom>
      <diagonal/>
    </border>
    <border diagonalDown="1">
      <left style="medium">
        <color indexed="64"/>
      </left>
      <right/>
      <top style="medium">
        <color indexed="64"/>
      </top>
      <bottom/>
      <diagonal style="hair">
        <color indexed="64"/>
      </diagonal>
    </border>
    <border diagonalDown="1">
      <left/>
      <right style="medium">
        <color indexed="64"/>
      </right>
      <top style="medium">
        <color indexed="64"/>
      </top>
      <bottom/>
      <diagonal style="hair">
        <color indexed="64"/>
      </diagonal>
    </border>
    <border diagonalDown="1">
      <left style="medium">
        <color indexed="64"/>
      </left>
      <right/>
      <top/>
      <bottom/>
      <diagonal style="hair">
        <color indexed="64"/>
      </diagonal>
    </border>
    <border diagonalDown="1">
      <left/>
      <right style="medium">
        <color indexed="64"/>
      </right>
      <top/>
      <bottom/>
      <diagonal style="hair">
        <color indexed="64"/>
      </diagonal>
    </border>
    <border diagonalDown="1">
      <left style="medium">
        <color indexed="64"/>
      </left>
      <right/>
      <top/>
      <bottom style="medium">
        <color indexed="64"/>
      </bottom>
      <diagonal style="hair">
        <color indexed="64"/>
      </diagonal>
    </border>
    <border diagonalDown="1">
      <left/>
      <right style="medium">
        <color indexed="64"/>
      </right>
      <top/>
      <bottom style="medium">
        <color indexed="64"/>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style="hair">
        <color indexed="64"/>
      </top>
      <bottom style="medium">
        <color indexed="64"/>
      </bottom>
      <diagonal/>
    </border>
    <border>
      <left/>
      <right style="medium">
        <color indexed="64"/>
      </right>
      <top/>
      <bottom style="hair">
        <color indexed="64"/>
      </bottom>
      <diagonal/>
    </border>
    <border>
      <left/>
      <right/>
      <top style="medium">
        <color indexed="64"/>
      </top>
      <bottom/>
      <diagonal/>
    </border>
    <border>
      <left style="thin">
        <color indexed="64"/>
      </left>
      <right style="hair">
        <color indexed="64"/>
      </right>
      <top/>
      <bottom/>
      <diagonal/>
    </border>
  </borders>
  <cellStyleXfs count="1">
    <xf numFmtId="0" fontId="0" fillId="0" borderId="0">
      <alignment vertical="center"/>
    </xf>
  </cellStyleXfs>
  <cellXfs count="154">
    <xf numFmtId="0" fontId="0" fillId="0" borderId="0" xfId="0">
      <alignment vertical="center"/>
    </xf>
    <xf numFmtId="0" fontId="2" fillId="0" borderId="0" xfId="0" applyFont="1">
      <alignment vertical="center"/>
    </xf>
    <xf numFmtId="0" fontId="2" fillId="0" borderId="6" xfId="0" applyFont="1" applyBorder="1">
      <alignment vertical="center"/>
    </xf>
    <xf numFmtId="0" fontId="2" fillId="0" borderId="6" xfId="0" applyFont="1" applyBorder="1" applyAlignment="1">
      <alignment horizontal="center" vertical="center"/>
    </xf>
    <xf numFmtId="0" fontId="3" fillId="3" borderId="0" xfId="0" applyFont="1" applyFill="1">
      <alignment vertical="center"/>
    </xf>
    <xf numFmtId="0" fontId="3" fillId="3" borderId="0" xfId="0" applyFont="1" applyFill="1" applyAlignment="1">
      <alignment horizontal="right" vertical="center"/>
    </xf>
    <xf numFmtId="176" fontId="3" fillId="3" borderId="0" xfId="0" applyNumberFormat="1" applyFont="1" applyFill="1">
      <alignment vertical="center"/>
    </xf>
    <xf numFmtId="0" fontId="3" fillId="3" borderId="0" xfId="0" applyFont="1" applyFill="1" applyBorder="1" applyAlignment="1">
      <alignment vertical="center"/>
    </xf>
    <xf numFmtId="0" fontId="3" fillId="3" borderId="0" xfId="0" applyFont="1" applyFill="1" applyBorder="1" applyAlignment="1">
      <alignment vertical="center" wrapText="1"/>
    </xf>
    <xf numFmtId="176" fontId="3" fillId="3" borderId="0" xfId="0" applyNumberFormat="1" applyFont="1" applyFill="1" applyBorder="1">
      <alignment vertical="center"/>
    </xf>
    <xf numFmtId="0" fontId="3" fillId="3" borderId="0" xfId="0" applyFont="1" applyFill="1" applyAlignment="1">
      <alignment vertical="center"/>
    </xf>
    <xf numFmtId="0" fontId="6" fillId="3" borderId="0" xfId="0" applyFont="1" applyFill="1">
      <alignment vertical="center"/>
    </xf>
    <xf numFmtId="0" fontId="5" fillId="3" borderId="0" xfId="0" applyFont="1" applyFill="1" applyBorder="1">
      <alignment vertical="center"/>
    </xf>
    <xf numFmtId="176" fontId="5" fillId="3" borderId="0" xfId="0" applyNumberFormat="1" applyFont="1" applyFill="1" applyBorder="1">
      <alignment vertical="center"/>
    </xf>
    <xf numFmtId="0" fontId="5" fillId="3" borderId="0" xfId="0" applyFont="1" applyFill="1">
      <alignment vertical="center"/>
    </xf>
    <xf numFmtId="176" fontId="5" fillId="3" borderId="0" xfId="0" applyNumberFormat="1" applyFont="1" applyFill="1">
      <alignment vertical="center"/>
    </xf>
    <xf numFmtId="0" fontId="0" fillId="3" borderId="0" xfId="0" applyFill="1">
      <alignment vertical="center"/>
    </xf>
    <xf numFmtId="0" fontId="3" fillId="3" borderId="0" xfId="0" applyFont="1" applyFill="1" applyAlignment="1">
      <alignment horizontal="left" vertical="center"/>
    </xf>
    <xf numFmtId="176" fontId="3" fillId="3" borderId="1" xfId="0" applyNumberFormat="1" applyFont="1" applyFill="1" applyBorder="1">
      <alignment vertical="center"/>
    </xf>
    <xf numFmtId="176" fontId="3" fillId="3" borderId="15" xfId="0" applyNumberFormat="1" applyFont="1" applyFill="1" applyBorder="1">
      <alignment vertical="center"/>
    </xf>
    <xf numFmtId="0" fontId="3" fillId="3" borderId="17" xfId="0" applyFont="1" applyFill="1" applyBorder="1" applyAlignment="1">
      <alignment vertical="center"/>
    </xf>
    <xf numFmtId="176" fontId="3" fillId="3" borderId="4" xfId="0" applyNumberFormat="1" applyFont="1" applyFill="1" applyBorder="1">
      <alignment vertical="center"/>
    </xf>
    <xf numFmtId="0" fontId="3" fillId="3" borderId="15" xfId="0" applyFont="1" applyFill="1" applyBorder="1" applyAlignment="1">
      <alignment horizontal="center" vertical="center" wrapText="1"/>
    </xf>
    <xf numFmtId="0" fontId="3" fillId="3" borderId="5" xfId="0" applyFont="1" applyFill="1" applyBorder="1" applyAlignment="1">
      <alignment horizontal="centerContinuous" vertical="center"/>
    </xf>
    <xf numFmtId="0" fontId="3" fillId="3" borderId="20" xfId="0" applyFont="1" applyFill="1" applyBorder="1" applyAlignment="1">
      <alignment horizontal="centerContinuous" vertical="center"/>
    </xf>
    <xf numFmtId="0" fontId="3" fillId="3" borderId="21" xfId="0" applyFont="1" applyFill="1" applyBorder="1" applyAlignment="1">
      <alignment horizontal="centerContinuous" vertical="center"/>
    </xf>
    <xf numFmtId="0" fontId="3" fillId="3" borderId="22" xfId="0" applyFont="1" applyFill="1" applyBorder="1" applyAlignment="1">
      <alignment horizontal="centerContinuous" vertical="center"/>
    </xf>
    <xf numFmtId="176" fontId="3" fillId="3" borderId="23" xfId="0" applyNumberFormat="1" applyFont="1" applyFill="1" applyBorder="1">
      <alignment vertical="center"/>
    </xf>
    <xf numFmtId="176" fontId="3" fillId="3" borderId="24" xfId="0" applyNumberFormat="1" applyFont="1" applyFill="1" applyBorder="1">
      <alignment vertical="center"/>
    </xf>
    <xf numFmtId="176" fontId="3" fillId="3" borderId="25" xfId="0" applyNumberFormat="1" applyFont="1" applyFill="1" applyBorder="1">
      <alignment vertical="center"/>
    </xf>
    <xf numFmtId="0" fontId="3" fillId="3" borderId="24" xfId="0" applyFont="1" applyFill="1" applyBorder="1" applyAlignment="1">
      <alignment horizontal="center" vertical="center" wrapText="1"/>
    </xf>
    <xf numFmtId="0" fontId="3" fillId="3" borderId="18" xfId="0" applyFont="1" applyFill="1" applyBorder="1">
      <alignment vertical="center"/>
    </xf>
    <xf numFmtId="0" fontId="3" fillId="3" borderId="19" xfId="0" applyFont="1" applyFill="1" applyBorder="1">
      <alignment vertical="center"/>
    </xf>
    <xf numFmtId="176" fontId="3" fillId="3" borderId="26" xfId="0" applyNumberFormat="1" applyFont="1" applyFill="1" applyBorder="1">
      <alignment vertical="center"/>
    </xf>
    <xf numFmtId="0" fontId="3" fillId="3" borderId="28" xfId="0" applyFont="1" applyFill="1" applyBorder="1" applyAlignment="1">
      <alignment horizontal="centerContinuous" vertical="center"/>
    </xf>
    <xf numFmtId="0" fontId="3" fillId="3" borderId="12" xfId="0" applyFont="1" applyFill="1" applyBorder="1" applyAlignment="1">
      <alignment horizontal="centerContinuous" vertical="center"/>
    </xf>
    <xf numFmtId="0" fontId="3" fillId="3" borderId="16" xfId="0" applyFont="1" applyFill="1" applyBorder="1" applyAlignment="1">
      <alignment horizontal="centerContinuous" vertical="center"/>
    </xf>
    <xf numFmtId="0" fontId="8" fillId="3" borderId="0" xfId="0" applyFont="1" applyFill="1" applyAlignment="1">
      <alignment horizontal="centerContinuous" vertical="center"/>
    </xf>
    <xf numFmtId="0" fontId="8" fillId="3" borderId="0" xfId="0" applyFont="1" applyFill="1">
      <alignment vertical="center"/>
    </xf>
    <xf numFmtId="176" fontId="4" fillId="3" borderId="0" xfId="0" applyNumberFormat="1" applyFont="1" applyFill="1" applyBorder="1">
      <alignment vertical="center"/>
    </xf>
    <xf numFmtId="0" fontId="3" fillId="3" borderId="35" xfId="0" applyFont="1" applyFill="1" applyBorder="1" applyAlignment="1">
      <alignment vertical="center"/>
    </xf>
    <xf numFmtId="0" fontId="3" fillId="3" borderId="36" xfId="0" applyFont="1" applyFill="1" applyBorder="1" applyAlignment="1">
      <alignment vertical="center"/>
    </xf>
    <xf numFmtId="0" fontId="3" fillId="3" borderId="37" xfId="0" applyFont="1" applyFill="1" applyBorder="1" applyAlignment="1">
      <alignment horizontal="center" vertical="center" wrapText="1"/>
    </xf>
    <xf numFmtId="0" fontId="10" fillId="3" borderId="0" xfId="0" applyFont="1" applyFill="1" applyAlignment="1">
      <alignment horizontal="centerContinuous" vertical="center"/>
    </xf>
    <xf numFmtId="176" fontId="3" fillId="3" borderId="38" xfId="0" applyNumberFormat="1" applyFont="1" applyFill="1" applyBorder="1" applyAlignment="1">
      <alignment vertical="center"/>
    </xf>
    <xf numFmtId="176" fontId="3" fillId="3" borderId="39" xfId="0" applyNumberFormat="1" applyFont="1" applyFill="1" applyBorder="1" applyAlignment="1">
      <alignment vertical="center"/>
    </xf>
    <xf numFmtId="176" fontId="3" fillId="3" borderId="40" xfId="0" applyNumberFormat="1" applyFont="1" applyFill="1" applyBorder="1" applyAlignment="1">
      <alignment vertical="center"/>
    </xf>
    <xf numFmtId="176" fontId="3" fillId="3" borderId="0" xfId="0" applyNumberFormat="1" applyFont="1" applyFill="1" applyBorder="1" applyAlignment="1">
      <alignment vertical="center"/>
    </xf>
    <xf numFmtId="176" fontId="3" fillId="3" borderId="10" xfId="0" applyNumberFormat="1" applyFont="1" applyFill="1" applyBorder="1" applyAlignment="1">
      <alignment horizontal="center" vertical="center" shrinkToFit="1"/>
    </xf>
    <xf numFmtId="176" fontId="3" fillId="3" borderId="3" xfId="0" applyNumberFormat="1" applyFont="1" applyFill="1" applyBorder="1" applyAlignment="1">
      <alignment vertical="center"/>
    </xf>
    <xf numFmtId="176" fontId="3" fillId="3" borderId="0" xfId="0" applyNumberFormat="1" applyFont="1" applyFill="1" applyBorder="1" applyAlignment="1">
      <alignment vertical="center" shrinkToFit="1"/>
    </xf>
    <xf numFmtId="0" fontId="3" fillId="3" borderId="41"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3" borderId="43" xfId="0" applyFont="1" applyFill="1" applyBorder="1" applyAlignment="1">
      <alignment horizontal="center" vertical="center" wrapText="1"/>
    </xf>
    <xf numFmtId="176" fontId="4" fillId="3" borderId="44" xfId="0" applyNumberFormat="1" applyFont="1" applyFill="1" applyBorder="1">
      <alignment vertical="center"/>
    </xf>
    <xf numFmtId="176" fontId="3" fillId="3" borderId="45" xfId="0" applyNumberFormat="1" applyFont="1" applyFill="1" applyBorder="1">
      <alignment vertical="center"/>
    </xf>
    <xf numFmtId="176" fontId="3" fillId="3" borderId="46" xfId="0" applyNumberFormat="1" applyFont="1" applyFill="1" applyBorder="1">
      <alignment vertical="center"/>
    </xf>
    <xf numFmtId="0" fontId="3" fillId="3" borderId="47"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3" fillId="3" borderId="49" xfId="0" applyFont="1" applyFill="1" applyBorder="1" applyAlignment="1">
      <alignment horizontal="center" vertical="center" wrapText="1"/>
    </xf>
    <xf numFmtId="176" fontId="4" fillId="3" borderId="50" xfId="0" applyNumberFormat="1" applyFont="1" applyFill="1" applyBorder="1">
      <alignment vertical="center"/>
    </xf>
    <xf numFmtId="176" fontId="3" fillId="3" borderId="51" xfId="0" applyNumberFormat="1" applyFont="1" applyFill="1" applyBorder="1">
      <alignment vertical="center"/>
    </xf>
    <xf numFmtId="176" fontId="3" fillId="3" borderId="52" xfId="0" applyNumberFormat="1" applyFont="1" applyFill="1" applyBorder="1">
      <alignment vertical="center"/>
    </xf>
    <xf numFmtId="176" fontId="4" fillId="3" borderId="53" xfId="0" applyNumberFormat="1" applyFont="1" applyFill="1" applyBorder="1">
      <alignment vertical="center"/>
    </xf>
    <xf numFmtId="176" fontId="3" fillId="3" borderId="54" xfId="0" applyNumberFormat="1" applyFont="1" applyFill="1" applyBorder="1">
      <alignment vertical="center"/>
    </xf>
    <xf numFmtId="176" fontId="3" fillId="3" borderId="55" xfId="0" applyNumberFormat="1" applyFont="1" applyFill="1" applyBorder="1">
      <alignment vertical="center"/>
    </xf>
    <xf numFmtId="176" fontId="4" fillId="3" borderId="47" xfId="0" applyNumberFormat="1" applyFont="1" applyFill="1" applyBorder="1">
      <alignment vertical="center"/>
    </xf>
    <xf numFmtId="176" fontId="3" fillId="3" borderId="48" xfId="0" applyNumberFormat="1" applyFont="1" applyFill="1" applyBorder="1">
      <alignment vertical="center"/>
    </xf>
    <xf numFmtId="176" fontId="3" fillId="3" borderId="49" xfId="0" applyNumberFormat="1" applyFont="1" applyFill="1" applyBorder="1">
      <alignment vertical="center"/>
    </xf>
    <xf numFmtId="176" fontId="3" fillId="3" borderId="50" xfId="0" applyNumberFormat="1" applyFont="1" applyFill="1" applyBorder="1">
      <alignment vertical="center"/>
    </xf>
    <xf numFmtId="176" fontId="3" fillId="3" borderId="53" xfId="0" applyNumberFormat="1" applyFont="1" applyFill="1" applyBorder="1">
      <alignment vertical="center"/>
    </xf>
    <xf numFmtId="176" fontId="3" fillId="3" borderId="47" xfId="0" applyNumberFormat="1" applyFont="1" applyFill="1" applyBorder="1">
      <alignment vertical="center"/>
    </xf>
    <xf numFmtId="0" fontId="3" fillId="3" borderId="56" xfId="0" applyFont="1" applyFill="1" applyBorder="1" applyAlignment="1">
      <alignment vertical="center"/>
    </xf>
    <xf numFmtId="0" fontId="3" fillId="3" borderId="12" xfId="0" applyFont="1" applyFill="1" applyBorder="1">
      <alignment vertical="center"/>
    </xf>
    <xf numFmtId="176" fontId="3" fillId="3" borderId="58" xfId="0" applyNumberFormat="1" applyFont="1" applyFill="1" applyBorder="1" applyAlignment="1">
      <alignment vertical="center"/>
    </xf>
    <xf numFmtId="0" fontId="3" fillId="3" borderId="17" xfId="0" applyFont="1" applyFill="1" applyBorder="1">
      <alignment vertical="center"/>
    </xf>
    <xf numFmtId="176" fontId="3" fillId="3" borderId="59" xfId="0" applyNumberFormat="1" applyFont="1" applyFill="1" applyBorder="1" applyAlignment="1">
      <alignment vertical="center"/>
    </xf>
    <xf numFmtId="176" fontId="3" fillId="3" borderId="60" xfId="0" applyNumberFormat="1" applyFont="1" applyFill="1" applyBorder="1" applyAlignment="1">
      <alignment vertical="center"/>
    </xf>
    <xf numFmtId="0" fontId="3" fillId="3" borderId="12" xfId="0" applyFont="1" applyFill="1" applyBorder="1" applyAlignment="1">
      <alignment vertical="center"/>
    </xf>
    <xf numFmtId="176" fontId="3" fillId="3" borderId="61" xfId="0" applyNumberFormat="1" applyFont="1" applyFill="1" applyBorder="1" applyAlignment="1">
      <alignment vertical="center"/>
    </xf>
    <xf numFmtId="176" fontId="3" fillId="3" borderId="62" xfId="0" applyNumberFormat="1" applyFont="1" applyFill="1" applyBorder="1" applyAlignment="1">
      <alignment vertical="center"/>
    </xf>
    <xf numFmtId="176" fontId="3" fillId="3" borderId="63" xfId="0" applyNumberFormat="1" applyFont="1" applyFill="1" applyBorder="1" applyAlignment="1">
      <alignment vertical="center"/>
    </xf>
    <xf numFmtId="176" fontId="3" fillId="3" borderId="0" xfId="0" applyNumberFormat="1" applyFont="1" applyFill="1" applyBorder="1" applyAlignment="1">
      <alignment horizontal="center" vertical="center" shrinkToFit="1"/>
    </xf>
    <xf numFmtId="0" fontId="3" fillId="3" borderId="16" xfId="0" applyFont="1" applyFill="1" applyBorder="1" applyAlignment="1">
      <alignment vertical="center"/>
    </xf>
    <xf numFmtId="0" fontId="3" fillId="3" borderId="65" xfId="0" applyFont="1" applyFill="1" applyBorder="1" applyAlignment="1">
      <alignment vertical="center" wrapText="1"/>
    </xf>
    <xf numFmtId="0" fontId="9" fillId="3" borderId="65" xfId="0" applyFont="1" applyFill="1" applyBorder="1" applyAlignment="1">
      <alignment vertical="center" wrapText="1"/>
    </xf>
    <xf numFmtId="0" fontId="9" fillId="3" borderId="66" xfId="0" applyFont="1" applyFill="1" applyBorder="1" applyAlignment="1">
      <alignment vertical="center" wrapText="1"/>
    </xf>
    <xf numFmtId="0" fontId="3" fillId="3" borderId="60" xfId="0" applyFont="1" applyFill="1" applyBorder="1" applyAlignment="1">
      <alignment vertical="center"/>
    </xf>
    <xf numFmtId="0" fontId="3" fillId="3" borderId="65" xfId="0" applyFont="1" applyFill="1" applyBorder="1" applyAlignment="1">
      <alignment vertical="center"/>
    </xf>
    <xf numFmtId="0" fontId="3" fillId="3" borderId="66" xfId="0" applyFont="1" applyFill="1" applyBorder="1" applyAlignment="1">
      <alignment vertical="center"/>
    </xf>
    <xf numFmtId="0" fontId="3" fillId="3" borderId="57" xfId="0" applyFont="1" applyFill="1" applyBorder="1" applyAlignment="1">
      <alignment vertical="center"/>
    </xf>
    <xf numFmtId="0" fontId="3" fillId="3" borderId="68" xfId="0" applyFont="1" applyFill="1" applyBorder="1" applyAlignment="1">
      <alignment vertical="center" wrapText="1"/>
    </xf>
    <xf numFmtId="0" fontId="3" fillId="4" borderId="47" xfId="0" applyFont="1" applyFill="1" applyBorder="1" applyAlignment="1">
      <alignment horizontal="center" vertical="center" wrapText="1"/>
    </xf>
    <xf numFmtId="2" fontId="12" fillId="2" borderId="0" xfId="0" applyNumberFormat="1" applyFont="1" applyFill="1">
      <alignment vertical="center"/>
    </xf>
    <xf numFmtId="176" fontId="4" fillId="4" borderId="50" xfId="0" applyNumberFormat="1" applyFont="1" applyFill="1" applyBorder="1">
      <alignment vertical="center"/>
    </xf>
    <xf numFmtId="176" fontId="4" fillId="4" borderId="47" xfId="0" applyNumberFormat="1" applyFont="1" applyFill="1" applyBorder="1">
      <alignment vertical="center"/>
    </xf>
    <xf numFmtId="0" fontId="3" fillId="4" borderId="41" xfId="0" applyFont="1" applyFill="1" applyBorder="1" applyAlignment="1">
      <alignment horizontal="center" vertical="center" wrapText="1"/>
    </xf>
    <xf numFmtId="176" fontId="4" fillId="4" borderId="44" xfId="0" applyNumberFormat="1" applyFont="1" applyFill="1" applyBorder="1">
      <alignment vertical="center"/>
    </xf>
    <xf numFmtId="0" fontId="3" fillId="5" borderId="47" xfId="0" applyFont="1" applyFill="1" applyBorder="1" applyAlignment="1">
      <alignment horizontal="center" vertical="center" wrapText="1"/>
    </xf>
    <xf numFmtId="0" fontId="3" fillId="5" borderId="41"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3" fillId="5" borderId="42" xfId="0" applyFont="1" applyFill="1" applyBorder="1" applyAlignment="1">
      <alignment horizontal="center" vertical="center" wrapText="1"/>
    </xf>
    <xf numFmtId="0" fontId="3" fillId="5" borderId="43" xfId="0" applyFont="1" applyFill="1" applyBorder="1" applyAlignment="1">
      <alignment horizontal="center" vertical="center" wrapText="1"/>
    </xf>
    <xf numFmtId="0" fontId="3" fillId="5" borderId="49" xfId="0" applyFont="1" applyFill="1" applyBorder="1" applyAlignment="1">
      <alignment horizontal="center" vertical="center" wrapText="1"/>
    </xf>
    <xf numFmtId="176" fontId="3" fillId="3" borderId="69" xfId="0" applyNumberFormat="1" applyFont="1" applyFill="1" applyBorder="1" applyAlignment="1">
      <alignment horizontal="center" vertical="center" shrinkToFit="1"/>
    </xf>
    <xf numFmtId="176" fontId="3" fillId="3" borderId="60" xfId="0" applyNumberFormat="1" applyFont="1" applyFill="1" applyBorder="1" applyAlignment="1">
      <alignment horizontal="center" vertical="center" shrinkToFit="1"/>
    </xf>
    <xf numFmtId="0" fontId="3" fillId="3" borderId="17" xfId="0" applyFont="1" applyFill="1" applyBorder="1" applyAlignment="1">
      <alignment vertical="center"/>
    </xf>
    <xf numFmtId="0" fontId="3" fillId="3" borderId="35" xfId="0" applyFont="1" applyFill="1" applyBorder="1" applyAlignment="1">
      <alignment vertical="center"/>
    </xf>
    <xf numFmtId="0" fontId="3" fillId="3" borderId="36" xfId="0" applyFont="1" applyFill="1" applyBorder="1" applyAlignment="1">
      <alignment vertical="center"/>
    </xf>
    <xf numFmtId="176" fontId="13" fillId="3" borderId="50" xfId="0" applyNumberFormat="1" applyFont="1" applyFill="1" applyBorder="1">
      <alignment vertical="center"/>
    </xf>
    <xf numFmtId="176" fontId="13" fillId="3" borderId="53" xfId="0" applyNumberFormat="1" applyFont="1" applyFill="1" applyBorder="1">
      <alignment vertical="center"/>
    </xf>
    <xf numFmtId="176" fontId="13" fillId="3" borderId="47" xfId="0" applyNumberFormat="1" applyFont="1" applyFill="1" applyBorder="1">
      <alignment vertical="center"/>
    </xf>
    <xf numFmtId="176" fontId="13" fillId="3" borderId="44" xfId="0" applyNumberFormat="1" applyFont="1" applyFill="1" applyBorder="1">
      <alignment vertical="center"/>
    </xf>
    <xf numFmtId="176" fontId="4" fillId="4" borderId="71" xfId="0" applyNumberFormat="1" applyFont="1" applyFill="1" applyBorder="1">
      <alignment vertical="center"/>
    </xf>
    <xf numFmtId="176" fontId="4" fillId="3" borderId="70" xfId="0" applyNumberFormat="1" applyFont="1" applyFill="1" applyBorder="1">
      <alignment vertical="center"/>
    </xf>
    <xf numFmtId="0" fontId="2" fillId="0" borderId="0" xfId="0" applyFont="1" applyAlignment="1">
      <alignment horizontal="left" vertical="center"/>
    </xf>
    <xf numFmtId="0" fontId="0" fillId="0" borderId="0" xfId="0" applyAlignment="1">
      <alignment vertical="center"/>
    </xf>
    <xf numFmtId="0" fontId="2" fillId="0" borderId="8" xfId="0" applyFont="1" applyBorder="1" applyAlignment="1">
      <alignment vertical="center"/>
    </xf>
    <xf numFmtId="0" fontId="0" fillId="0" borderId="2" xfId="0" applyFont="1" applyBorder="1" applyAlignment="1">
      <alignment vertical="center"/>
    </xf>
    <xf numFmtId="0" fontId="2" fillId="0" borderId="8" xfId="0" applyFont="1" applyBorder="1" applyAlignment="1">
      <alignment vertical="center" wrapText="1"/>
    </xf>
    <xf numFmtId="0" fontId="2" fillId="0" borderId="8" xfId="0" applyFont="1" applyBorder="1" applyAlignment="1">
      <alignment horizontal="center" vertical="center"/>
    </xf>
    <xf numFmtId="0" fontId="0" fillId="0" borderId="2"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3" fillId="3" borderId="12"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7" xfId="0" applyFont="1" applyFill="1" applyBorder="1" applyAlignment="1">
      <alignment vertical="center"/>
    </xf>
    <xf numFmtId="0" fontId="3" fillId="3" borderId="11" xfId="0" applyFont="1" applyFill="1" applyBorder="1" applyAlignment="1">
      <alignment vertical="center"/>
    </xf>
    <xf numFmtId="0" fontId="9" fillId="3" borderId="29" xfId="0" applyFont="1" applyFill="1" applyBorder="1" applyAlignment="1">
      <alignment horizontal="left" vertical="center" wrapText="1"/>
    </xf>
    <xf numFmtId="0" fontId="9" fillId="3" borderId="30" xfId="0" applyFont="1" applyFill="1" applyBorder="1" applyAlignment="1">
      <alignment horizontal="left" vertical="center"/>
    </xf>
    <xf numFmtId="0" fontId="9" fillId="3" borderId="31" xfId="0" applyFont="1" applyFill="1" applyBorder="1" applyAlignment="1">
      <alignment horizontal="left" vertical="center"/>
    </xf>
    <xf numFmtId="0" fontId="9" fillId="3" borderId="32" xfId="0" applyFont="1" applyFill="1" applyBorder="1" applyAlignment="1">
      <alignment horizontal="left" vertical="center"/>
    </xf>
    <xf numFmtId="0" fontId="9" fillId="3" borderId="33" xfId="0" applyFont="1" applyFill="1" applyBorder="1" applyAlignment="1">
      <alignment horizontal="left" vertical="center"/>
    </xf>
    <xf numFmtId="0" fontId="9" fillId="3" borderId="34" xfId="0" applyFont="1" applyFill="1" applyBorder="1" applyAlignment="1">
      <alignment horizontal="left" vertical="center"/>
    </xf>
    <xf numFmtId="0" fontId="3" fillId="3" borderId="13" xfId="0" applyFont="1" applyFill="1" applyBorder="1" applyAlignment="1">
      <alignment vertical="center"/>
    </xf>
    <xf numFmtId="0" fontId="3" fillId="3" borderId="7" xfId="0" applyFont="1" applyFill="1" applyBorder="1" applyAlignment="1">
      <alignment vertical="center"/>
    </xf>
    <xf numFmtId="0" fontId="3" fillId="3" borderId="14" xfId="0" applyFont="1" applyFill="1" applyBorder="1" applyAlignment="1">
      <alignment vertical="center"/>
    </xf>
    <xf numFmtId="0" fontId="3" fillId="3" borderId="27" xfId="0" applyFont="1" applyFill="1" applyBorder="1" applyAlignment="1">
      <alignment vertical="center"/>
    </xf>
    <xf numFmtId="0" fontId="3" fillId="3" borderId="35" xfId="0" applyFont="1" applyFill="1" applyBorder="1" applyAlignment="1">
      <alignment vertical="center"/>
    </xf>
    <xf numFmtId="0" fontId="3" fillId="3" borderId="36" xfId="0" applyFont="1" applyFill="1" applyBorder="1" applyAlignment="1">
      <alignment vertical="center"/>
    </xf>
    <xf numFmtId="0" fontId="3" fillId="3" borderId="14" xfId="0" applyFont="1" applyFill="1" applyBorder="1" applyAlignment="1">
      <alignment vertical="center" wrapText="1"/>
    </xf>
    <xf numFmtId="0" fontId="3" fillId="3" borderId="27" xfId="0" applyFont="1" applyFill="1" applyBorder="1" applyAlignment="1">
      <alignment vertical="center" wrapText="1"/>
    </xf>
    <xf numFmtId="176" fontId="3" fillId="3" borderId="64" xfId="0" applyNumberFormat="1" applyFont="1" applyFill="1" applyBorder="1" applyAlignment="1">
      <alignment horizontal="center" vertical="center" shrinkToFit="1"/>
    </xf>
    <xf numFmtId="176" fontId="3" fillId="3" borderId="36" xfId="0" applyNumberFormat="1" applyFont="1" applyFill="1" applyBorder="1" applyAlignment="1">
      <alignment horizontal="center" vertical="center" shrinkToFit="1"/>
    </xf>
    <xf numFmtId="0" fontId="3" fillId="3" borderId="0" xfId="0" applyFont="1" applyFill="1" applyAlignment="1">
      <alignment vertical="center"/>
    </xf>
    <xf numFmtId="0" fontId="3" fillId="3" borderId="17" xfId="0" applyFont="1" applyFill="1" applyBorder="1" applyAlignment="1">
      <alignment vertical="center" wrapText="1"/>
    </xf>
    <xf numFmtId="0" fontId="3" fillId="3" borderId="61" xfId="0" applyFont="1" applyFill="1" applyBorder="1" applyAlignment="1">
      <alignment vertical="center"/>
    </xf>
    <xf numFmtId="0" fontId="3" fillId="3" borderId="67" xfId="0" applyFont="1" applyFill="1" applyBorder="1" applyAlignment="1">
      <alignment vertical="center" shrinkToFit="1"/>
    </xf>
    <xf numFmtId="0" fontId="3" fillId="3" borderId="13" xfId="0" applyFont="1" applyFill="1" applyBorder="1" applyAlignment="1">
      <alignment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Normal="100" workbookViewId="0">
      <selection activeCell="J9" sqref="J9"/>
    </sheetView>
  </sheetViews>
  <sheetFormatPr defaultRowHeight="13.5" x14ac:dyDescent="0.15"/>
  <cols>
    <col min="1" max="1" width="2.75" style="1" customWidth="1"/>
    <col min="2" max="2" width="9" style="1"/>
    <col min="3" max="3" width="40.625" style="1" customWidth="1"/>
    <col min="4" max="4" width="12.75" style="1" customWidth="1"/>
    <col min="5" max="5" width="16.75" style="1" customWidth="1"/>
    <col min="6" max="16384" width="9" style="1"/>
  </cols>
  <sheetData>
    <row r="1" spans="1:5" ht="18" customHeight="1" x14ac:dyDescent="0.15">
      <c r="A1" s="1" t="s">
        <v>100</v>
      </c>
    </row>
    <row r="2" spans="1:5" ht="18" customHeight="1" x14ac:dyDescent="0.15"/>
    <row r="3" spans="1:5" ht="18" customHeight="1" x14ac:dyDescent="0.15">
      <c r="A3" s="1" t="s">
        <v>18</v>
      </c>
    </row>
    <row r="4" spans="1:5" ht="18" customHeight="1" x14ac:dyDescent="0.15">
      <c r="A4" s="115" t="s">
        <v>19</v>
      </c>
      <c r="B4" s="116"/>
      <c r="C4" s="116"/>
      <c r="D4" s="116"/>
      <c r="E4" s="116"/>
    </row>
    <row r="5" spans="1:5" ht="18" customHeight="1" x14ac:dyDescent="0.15"/>
    <row r="6" spans="1:5" ht="18" customHeight="1" x14ac:dyDescent="0.15">
      <c r="A6" s="1" t="s">
        <v>8</v>
      </c>
    </row>
    <row r="7" spans="1:5" ht="18" customHeight="1" x14ac:dyDescent="0.15">
      <c r="A7" s="1" t="s">
        <v>9</v>
      </c>
    </row>
    <row r="8" spans="1:5" ht="18" customHeight="1" x14ac:dyDescent="0.15">
      <c r="A8" s="1" t="s">
        <v>48</v>
      </c>
    </row>
    <row r="9" spans="1:5" ht="18" customHeight="1" x14ac:dyDescent="0.15">
      <c r="A9" s="1" t="s">
        <v>32</v>
      </c>
    </row>
    <row r="10" spans="1:5" ht="18" customHeight="1" x14ac:dyDescent="0.15">
      <c r="A10" s="1" t="s">
        <v>10</v>
      </c>
    </row>
    <row r="11" spans="1:5" ht="18" customHeight="1" x14ac:dyDescent="0.15">
      <c r="A11" s="1" t="s">
        <v>11</v>
      </c>
      <c r="D11" s="1" t="s">
        <v>64</v>
      </c>
    </row>
    <row r="12" spans="1:5" ht="18" customHeight="1" x14ac:dyDescent="0.15">
      <c r="A12" s="1" t="s">
        <v>33</v>
      </c>
    </row>
    <row r="13" spans="1:5" ht="18" customHeight="1" x14ac:dyDescent="0.15">
      <c r="A13" s="1" t="s">
        <v>23</v>
      </c>
    </row>
    <row r="14" spans="1:5" ht="18" customHeight="1" x14ac:dyDescent="0.15">
      <c r="A14" s="1" t="s">
        <v>24</v>
      </c>
    </row>
    <row r="15" spans="1:5" ht="18" customHeight="1" x14ac:dyDescent="0.15"/>
    <row r="16" spans="1:5" ht="18" customHeight="1" x14ac:dyDescent="0.15">
      <c r="A16" s="1" t="s">
        <v>25</v>
      </c>
    </row>
    <row r="17" spans="1:1" ht="18" customHeight="1" x14ac:dyDescent="0.15">
      <c r="A17" s="1" t="s">
        <v>55</v>
      </c>
    </row>
    <row r="18" spans="1:1" ht="18" customHeight="1" x14ac:dyDescent="0.15"/>
    <row r="19" spans="1:1" ht="18" customHeight="1" x14ac:dyDescent="0.15">
      <c r="A19" s="1" t="s">
        <v>28</v>
      </c>
    </row>
    <row r="20" spans="1:1" ht="18" customHeight="1" x14ac:dyDescent="0.15">
      <c r="A20" s="1" t="s">
        <v>34</v>
      </c>
    </row>
    <row r="21" spans="1:1" ht="18" customHeight="1" x14ac:dyDescent="0.15"/>
    <row r="22" spans="1:1" ht="18" customHeight="1" x14ac:dyDescent="0.15">
      <c r="A22" s="1" t="s">
        <v>21</v>
      </c>
    </row>
    <row r="23" spans="1:1" ht="18" customHeight="1" x14ac:dyDescent="0.15">
      <c r="A23" s="1" t="s">
        <v>57</v>
      </c>
    </row>
    <row r="24" spans="1:1" ht="18" customHeight="1" x14ac:dyDescent="0.15">
      <c r="A24" s="1" t="s">
        <v>35</v>
      </c>
    </row>
    <row r="25" spans="1:1" ht="18" customHeight="1" x14ac:dyDescent="0.15">
      <c r="A25" s="1" t="s">
        <v>44</v>
      </c>
    </row>
    <row r="26" spans="1:1" ht="18" customHeight="1" x14ac:dyDescent="0.15">
      <c r="A26" s="1" t="s">
        <v>49</v>
      </c>
    </row>
    <row r="27" spans="1:1" ht="18" customHeight="1" x14ac:dyDescent="0.15">
      <c r="A27" s="1" t="s">
        <v>50</v>
      </c>
    </row>
    <row r="28" spans="1:1" ht="18" customHeight="1" x14ac:dyDescent="0.15">
      <c r="A28" s="1" t="s">
        <v>51</v>
      </c>
    </row>
    <row r="29" spans="1:1" ht="18" customHeight="1" x14ac:dyDescent="0.15">
      <c r="A29" s="1" t="s">
        <v>56</v>
      </c>
    </row>
    <row r="30" spans="1:1" ht="18" customHeight="1" x14ac:dyDescent="0.15">
      <c r="A30" s="1" t="s">
        <v>45</v>
      </c>
    </row>
    <row r="31" spans="1:1" ht="18" customHeight="1" x14ac:dyDescent="0.15">
      <c r="A31" s="1" t="s">
        <v>49</v>
      </c>
    </row>
    <row r="32" spans="1:1" ht="18" customHeight="1" x14ac:dyDescent="0.15">
      <c r="A32" s="1" t="s">
        <v>52</v>
      </c>
    </row>
    <row r="33" spans="1:4" ht="18" customHeight="1" x14ac:dyDescent="0.15">
      <c r="A33" s="1" t="s">
        <v>53</v>
      </c>
    </row>
    <row r="34" spans="1:4" ht="18" customHeight="1" x14ac:dyDescent="0.15">
      <c r="A34" s="1" t="s">
        <v>54</v>
      </c>
    </row>
    <row r="35" spans="1:4" ht="18" customHeight="1" x14ac:dyDescent="0.15"/>
    <row r="36" spans="1:4" ht="18" customHeight="1" x14ac:dyDescent="0.15">
      <c r="A36" s="1" t="s">
        <v>22</v>
      </c>
    </row>
    <row r="37" spans="1:4" ht="18" customHeight="1" x14ac:dyDescent="0.15">
      <c r="B37" s="3" t="s">
        <v>12</v>
      </c>
      <c r="C37" s="3" t="s">
        <v>13</v>
      </c>
      <c r="D37" s="3" t="s">
        <v>14</v>
      </c>
    </row>
    <row r="38" spans="1:4" ht="18" customHeight="1" x14ac:dyDescent="0.15">
      <c r="B38" s="2" t="s">
        <v>42</v>
      </c>
      <c r="C38" s="2" t="s">
        <v>46</v>
      </c>
      <c r="D38" s="3" t="s">
        <v>43</v>
      </c>
    </row>
    <row r="39" spans="1:4" ht="18" customHeight="1" x14ac:dyDescent="0.15">
      <c r="B39" s="122" t="s">
        <v>39</v>
      </c>
      <c r="C39" s="119" t="s">
        <v>47</v>
      </c>
      <c r="D39" s="120" t="s">
        <v>40</v>
      </c>
    </row>
    <row r="40" spans="1:4" ht="18" customHeight="1" x14ac:dyDescent="0.15">
      <c r="B40" s="123"/>
      <c r="C40" s="125"/>
      <c r="D40" s="126"/>
    </row>
    <row r="41" spans="1:4" ht="18" customHeight="1" x14ac:dyDescent="0.15">
      <c r="B41" s="124"/>
      <c r="C41" s="118"/>
      <c r="D41" s="127"/>
    </row>
    <row r="42" spans="1:4" ht="18" customHeight="1" x14ac:dyDescent="0.15">
      <c r="B42" s="117" t="s">
        <v>38</v>
      </c>
      <c r="C42" s="119" t="s">
        <v>41</v>
      </c>
      <c r="D42" s="120" t="s">
        <v>29</v>
      </c>
    </row>
    <row r="43" spans="1:4" ht="18" customHeight="1" x14ac:dyDescent="0.15">
      <c r="B43" s="118"/>
      <c r="C43" s="118"/>
      <c r="D43" s="121"/>
    </row>
    <row r="44" spans="1:4" ht="18" customHeight="1" x14ac:dyDescent="0.15">
      <c r="B44" s="2" t="s">
        <v>15</v>
      </c>
      <c r="C44" s="2" t="s">
        <v>16</v>
      </c>
      <c r="D44" s="3" t="s">
        <v>17</v>
      </c>
    </row>
    <row r="45" spans="1:4" ht="18" customHeight="1" x14ac:dyDescent="0.15">
      <c r="A45" s="1" t="s">
        <v>26</v>
      </c>
    </row>
    <row r="46" spans="1:4" ht="18" customHeight="1" x14ac:dyDescent="0.15">
      <c r="A46" s="1" t="s">
        <v>36</v>
      </c>
    </row>
    <row r="47" spans="1:4" ht="18" customHeight="1" x14ac:dyDescent="0.15">
      <c r="A47" s="1" t="s">
        <v>37</v>
      </c>
    </row>
    <row r="48" spans="1:4" ht="18" customHeight="1" x14ac:dyDescent="0.15"/>
    <row r="49" ht="18" customHeight="1" x14ac:dyDescent="0.15"/>
  </sheetData>
  <mergeCells count="7">
    <mergeCell ref="A4:E4"/>
    <mergeCell ref="B42:B43"/>
    <mergeCell ref="C42:C43"/>
    <mergeCell ref="D42:D43"/>
    <mergeCell ref="B39:B41"/>
    <mergeCell ref="C39:C41"/>
    <mergeCell ref="D39:D41"/>
  </mergeCells>
  <phoneticPr fontId="1"/>
  <pageMargins left="0.78740157480314965" right="0.59055118110236227" top="0.78740157480314965" bottom="0.59055118110236227" header="0.51181102362204722" footer="0.51181102362204722"/>
  <pageSetup paperSize="9" scale="90"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topLeftCell="A34" zoomScaleNormal="100" zoomScaleSheetLayoutView="100" workbookViewId="0">
      <selection activeCell="H48" sqref="H48"/>
    </sheetView>
  </sheetViews>
  <sheetFormatPr defaultRowHeight="15" customHeight="1" x14ac:dyDescent="0.15"/>
  <cols>
    <col min="1" max="1" width="2.5" style="4" customWidth="1"/>
    <col min="2" max="2" width="23.125" style="4" customWidth="1"/>
    <col min="3" max="3" width="8.75" style="4" customWidth="1"/>
    <col min="4" max="4" width="8.875" style="4" customWidth="1"/>
    <col min="5" max="15" width="8.75" style="4" customWidth="1"/>
    <col min="16" max="16384" width="9" style="4"/>
  </cols>
  <sheetData>
    <row r="1" spans="1:14" s="38" customFormat="1" ht="15" customHeight="1" x14ac:dyDescent="0.15">
      <c r="A1" s="43" t="s">
        <v>58</v>
      </c>
      <c r="B1" s="37"/>
      <c r="C1" s="37"/>
      <c r="D1" s="37"/>
      <c r="E1" s="37"/>
      <c r="F1" s="37"/>
      <c r="G1" s="37"/>
      <c r="H1" s="37"/>
      <c r="I1" s="37"/>
      <c r="J1" s="37"/>
      <c r="K1" s="37"/>
      <c r="L1" s="37"/>
      <c r="M1" s="37"/>
      <c r="N1" s="37"/>
    </row>
    <row r="2" spans="1:14" ht="15" customHeight="1" x14ac:dyDescent="0.15">
      <c r="M2" s="5"/>
      <c r="N2" s="5" t="s">
        <v>7</v>
      </c>
    </row>
    <row r="3" spans="1:14" ht="15" customHeight="1" x14ac:dyDescent="0.15">
      <c r="A3" s="11" t="s">
        <v>72</v>
      </c>
      <c r="M3" s="5"/>
      <c r="N3" s="5"/>
    </row>
    <row r="4" spans="1:14" ht="15" customHeight="1" x14ac:dyDescent="0.15">
      <c r="A4" s="4" t="s">
        <v>74</v>
      </c>
      <c r="L4" s="5"/>
      <c r="M4" s="5"/>
      <c r="N4" s="5"/>
    </row>
    <row r="5" spans="1:14" ht="15" customHeight="1" x14ac:dyDescent="0.15">
      <c r="A5" s="4" t="s">
        <v>20</v>
      </c>
    </row>
    <row r="6" spans="1:14" ht="15" customHeight="1" x14ac:dyDescent="0.15">
      <c r="A6" s="4" t="s">
        <v>27</v>
      </c>
    </row>
    <row r="9" spans="1:14" ht="15" customHeight="1" thickBot="1" x14ac:dyDescent="0.2">
      <c r="A9" s="4" t="s">
        <v>77</v>
      </c>
      <c r="L9" s="5"/>
      <c r="M9" s="5"/>
      <c r="N9" s="5" t="s">
        <v>3</v>
      </c>
    </row>
    <row r="10" spans="1:14" ht="15" customHeight="1" x14ac:dyDescent="0.15">
      <c r="A10" s="133" t="s">
        <v>75</v>
      </c>
      <c r="B10" s="134"/>
      <c r="C10" s="24" t="s">
        <v>2</v>
      </c>
      <c r="D10" s="25"/>
      <c r="E10" s="25"/>
      <c r="F10" s="26"/>
      <c r="G10" s="24" t="s">
        <v>68</v>
      </c>
      <c r="H10" s="25"/>
      <c r="I10" s="25"/>
      <c r="J10" s="26"/>
      <c r="K10" s="34" t="s">
        <v>69</v>
      </c>
      <c r="L10" s="25"/>
      <c r="M10" s="25"/>
      <c r="N10" s="26"/>
    </row>
    <row r="11" spans="1:14" ht="15" customHeight="1" x14ac:dyDescent="0.15">
      <c r="A11" s="135"/>
      <c r="B11" s="136"/>
      <c r="C11" s="128" t="s">
        <v>1</v>
      </c>
      <c r="D11" s="129"/>
      <c r="E11" s="129"/>
      <c r="F11" s="130"/>
      <c r="G11" s="35" t="s">
        <v>65</v>
      </c>
      <c r="H11" s="23"/>
      <c r="I11" s="23"/>
      <c r="J11" s="36"/>
      <c r="K11" s="129" t="s">
        <v>0</v>
      </c>
      <c r="L11" s="129"/>
      <c r="M11" s="129"/>
      <c r="N11" s="130"/>
    </row>
    <row r="12" spans="1:14" ht="23.25" thickBot="1" x14ac:dyDescent="0.2">
      <c r="A12" s="137"/>
      <c r="B12" s="138"/>
      <c r="C12" s="30" t="s">
        <v>6</v>
      </c>
      <c r="D12" s="57" t="s">
        <v>61</v>
      </c>
      <c r="E12" s="58" t="s">
        <v>62</v>
      </c>
      <c r="F12" s="59" t="s">
        <v>63</v>
      </c>
      <c r="G12" s="30" t="s">
        <v>6</v>
      </c>
      <c r="H12" s="57" t="s">
        <v>61</v>
      </c>
      <c r="I12" s="58" t="s">
        <v>62</v>
      </c>
      <c r="J12" s="59" t="s">
        <v>63</v>
      </c>
      <c r="K12" s="22" t="s">
        <v>6</v>
      </c>
      <c r="L12" s="57" t="s">
        <v>61</v>
      </c>
      <c r="M12" s="58" t="s">
        <v>62</v>
      </c>
      <c r="N12" s="59" t="s">
        <v>63</v>
      </c>
    </row>
    <row r="13" spans="1:14" ht="22.5" customHeight="1" x14ac:dyDescent="0.15">
      <c r="A13" s="131" t="s">
        <v>66</v>
      </c>
      <c r="B13" s="132"/>
      <c r="C13" s="29">
        <f>D13*10</f>
        <v>3140</v>
      </c>
      <c r="D13" s="109">
        <v>314</v>
      </c>
      <c r="E13" s="61">
        <f>D13*2</f>
        <v>628</v>
      </c>
      <c r="F13" s="62">
        <f>D13*3</f>
        <v>942</v>
      </c>
      <c r="G13" s="29">
        <f>H13*10</f>
        <v>3930</v>
      </c>
      <c r="H13" s="69">
        <f>ROUND(1.25*D13,0)</f>
        <v>393</v>
      </c>
      <c r="I13" s="61">
        <f>H13*2</f>
        <v>786</v>
      </c>
      <c r="J13" s="62">
        <f>H13*3</f>
        <v>1179</v>
      </c>
      <c r="K13" s="21">
        <f>L13*10</f>
        <v>4710</v>
      </c>
      <c r="L13" s="69">
        <f>ROUND(D13*1.5,0)</f>
        <v>471</v>
      </c>
      <c r="M13" s="61">
        <f>L13*2</f>
        <v>942</v>
      </c>
      <c r="N13" s="62">
        <f>L13*3</f>
        <v>1413</v>
      </c>
    </row>
    <row r="14" spans="1:14" ht="22.5" customHeight="1" x14ac:dyDescent="0.15">
      <c r="A14" s="139" t="s">
        <v>67</v>
      </c>
      <c r="B14" s="140"/>
      <c r="C14" s="27">
        <f>D14*10</f>
        <v>4710</v>
      </c>
      <c r="D14" s="110">
        <v>471</v>
      </c>
      <c r="E14" s="64">
        <f>D14*2</f>
        <v>942</v>
      </c>
      <c r="F14" s="65">
        <f>D14*3</f>
        <v>1413</v>
      </c>
      <c r="G14" s="27">
        <f>H14*10</f>
        <v>5890</v>
      </c>
      <c r="H14" s="70">
        <f t="shared" ref="H14:H17" si="0">ROUND(1.25*D14,0)</f>
        <v>589</v>
      </c>
      <c r="I14" s="64">
        <f>H14*2</f>
        <v>1178</v>
      </c>
      <c r="J14" s="65">
        <f>H14*3</f>
        <v>1767</v>
      </c>
      <c r="K14" s="18">
        <f>L14*10</f>
        <v>7070</v>
      </c>
      <c r="L14" s="70">
        <f t="shared" ref="L14:L17" si="1">ROUND(D14*1.5,0)</f>
        <v>707</v>
      </c>
      <c r="M14" s="64">
        <f>L14*2</f>
        <v>1414</v>
      </c>
      <c r="N14" s="65">
        <f>L14*3</f>
        <v>2121</v>
      </c>
    </row>
    <row r="15" spans="1:14" ht="22.5" customHeight="1" x14ac:dyDescent="0.15">
      <c r="A15" s="139" t="s">
        <v>4</v>
      </c>
      <c r="B15" s="140"/>
      <c r="C15" s="27">
        <f>D15*10</f>
        <v>8230</v>
      </c>
      <c r="D15" s="110">
        <v>823</v>
      </c>
      <c r="E15" s="64">
        <f>D15*2</f>
        <v>1646</v>
      </c>
      <c r="F15" s="65">
        <f>D15*3</f>
        <v>2469</v>
      </c>
      <c r="G15" s="27">
        <f>H15*10</f>
        <v>10290</v>
      </c>
      <c r="H15" s="70">
        <f t="shared" si="0"/>
        <v>1029</v>
      </c>
      <c r="I15" s="64">
        <f>H15*2</f>
        <v>2058</v>
      </c>
      <c r="J15" s="65">
        <f>H15*3</f>
        <v>3087</v>
      </c>
      <c r="K15" s="18">
        <f>L15*10</f>
        <v>12350</v>
      </c>
      <c r="L15" s="70">
        <f t="shared" si="1"/>
        <v>1235</v>
      </c>
      <c r="M15" s="64">
        <f>L15*2</f>
        <v>2470</v>
      </c>
      <c r="N15" s="65">
        <f>L15*3</f>
        <v>3705</v>
      </c>
    </row>
    <row r="16" spans="1:14" ht="22.5" customHeight="1" x14ac:dyDescent="0.15">
      <c r="A16" s="139" t="s">
        <v>5</v>
      </c>
      <c r="B16" s="140"/>
      <c r="C16" s="27">
        <f>D16*10</f>
        <v>11280</v>
      </c>
      <c r="D16" s="110">
        <v>1128</v>
      </c>
      <c r="E16" s="64">
        <f>D16*2</f>
        <v>2256</v>
      </c>
      <c r="F16" s="65">
        <f>D16*3</f>
        <v>3384</v>
      </c>
      <c r="G16" s="27">
        <f>H16*10</f>
        <v>14100</v>
      </c>
      <c r="H16" s="70">
        <f t="shared" si="0"/>
        <v>1410</v>
      </c>
      <c r="I16" s="64">
        <f>H16*2</f>
        <v>2820</v>
      </c>
      <c r="J16" s="65">
        <f>H16*3</f>
        <v>4230</v>
      </c>
      <c r="K16" s="18">
        <f>L16*10</f>
        <v>16920</v>
      </c>
      <c r="L16" s="70">
        <f t="shared" si="1"/>
        <v>1692</v>
      </c>
      <c r="M16" s="64">
        <f>L16*2</f>
        <v>3384</v>
      </c>
      <c r="N16" s="65">
        <f>L16*3</f>
        <v>5076</v>
      </c>
    </row>
    <row r="17" spans="1:16" ht="24.75" customHeight="1" thickBot="1" x14ac:dyDescent="0.2">
      <c r="A17" s="145" t="s">
        <v>73</v>
      </c>
      <c r="B17" s="146"/>
      <c r="C17" s="28">
        <f>D17*10</f>
        <v>2940</v>
      </c>
      <c r="D17" s="111">
        <v>294</v>
      </c>
      <c r="E17" s="67">
        <f>D17*2</f>
        <v>588</v>
      </c>
      <c r="F17" s="68">
        <f>D17*3</f>
        <v>882</v>
      </c>
      <c r="G17" s="28">
        <f>H17*10</f>
        <v>3680</v>
      </c>
      <c r="H17" s="66">
        <f t="shared" si="0"/>
        <v>368</v>
      </c>
      <c r="I17" s="67">
        <f>H17*2</f>
        <v>736</v>
      </c>
      <c r="J17" s="68">
        <f>H17*3</f>
        <v>1104</v>
      </c>
      <c r="K17" s="19">
        <f>L17*10</f>
        <v>4410</v>
      </c>
      <c r="L17" s="66">
        <f t="shared" si="1"/>
        <v>441</v>
      </c>
      <c r="M17" s="67">
        <f>L17*2</f>
        <v>882</v>
      </c>
      <c r="N17" s="68">
        <f>L17*3</f>
        <v>1323</v>
      </c>
    </row>
    <row r="18" spans="1:16" ht="24.75" customHeight="1" x14ac:dyDescent="0.15">
      <c r="A18" s="8"/>
      <c r="B18" s="8"/>
      <c r="C18" s="9"/>
      <c r="D18" s="39"/>
      <c r="E18" s="9"/>
      <c r="F18" s="9"/>
      <c r="G18" s="9"/>
      <c r="H18" s="39"/>
      <c r="I18" s="9"/>
      <c r="J18" s="9"/>
      <c r="K18" s="9"/>
      <c r="L18" s="39"/>
      <c r="M18" s="9"/>
      <c r="N18" s="9"/>
    </row>
    <row r="20" spans="1:16" ht="15" customHeight="1" thickBot="1" x14ac:dyDescent="0.2">
      <c r="A20" s="4" t="s">
        <v>76</v>
      </c>
      <c r="L20" s="5"/>
      <c r="M20" s="5"/>
      <c r="N20" s="5" t="s">
        <v>3</v>
      </c>
    </row>
    <row r="21" spans="1:16" ht="15" customHeight="1" x14ac:dyDescent="0.15">
      <c r="A21" s="133" t="s">
        <v>75</v>
      </c>
      <c r="B21" s="134"/>
      <c r="C21" s="24" t="s">
        <v>2</v>
      </c>
      <c r="D21" s="25"/>
      <c r="E21" s="25"/>
      <c r="F21" s="26"/>
      <c r="G21" s="24" t="s">
        <v>59</v>
      </c>
      <c r="H21" s="25"/>
      <c r="I21" s="25"/>
      <c r="J21" s="26"/>
      <c r="K21" s="34" t="s">
        <v>60</v>
      </c>
      <c r="L21" s="25"/>
      <c r="M21" s="25"/>
      <c r="N21" s="26"/>
    </row>
    <row r="22" spans="1:16" ht="15" customHeight="1" x14ac:dyDescent="0.15">
      <c r="A22" s="135"/>
      <c r="B22" s="136"/>
      <c r="C22" s="128" t="s">
        <v>1</v>
      </c>
      <c r="D22" s="129"/>
      <c r="E22" s="129"/>
      <c r="F22" s="130"/>
      <c r="G22" s="35" t="s">
        <v>65</v>
      </c>
      <c r="H22" s="23"/>
      <c r="I22" s="23"/>
      <c r="J22" s="36"/>
      <c r="K22" s="129" t="s">
        <v>0</v>
      </c>
      <c r="L22" s="129"/>
      <c r="M22" s="129"/>
      <c r="N22" s="130"/>
    </row>
    <row r="23" spans="1:16" ht="23.25" thickBot="1" x14ac:dyDescent="0.2">
      <c r="A23" s="137"/>
      <c r="B23" s="138"/>
      <c r="C23" s="30" t="s">
        <v>6</v>
      </c>
      <c r="D23" s="57" t="s">
        <v>61</v>
      </c>
      <c r="E23" s="58" t="s">
        <v>62</v>
      </c>
      <c r="F23" s="59" t="s">
        <v>63</v>
      </c>
      <c r="G23" s="30" t="s">
        <v>6</v>
      </c>
      <c r="H23" s="57" t="s">
        <v>61</v>
      </c>
      <c r="I23" s="58" t="s">
        <v>62</v>
      </c>
      <c r="J23" s="59" t="s">
        <v>63</v>
      </c>
      <c r="K23" s="22" t="s">
        <v>6</v>
      </c>
      <c r="L23" s="57" t="s">
        <v>61</v>
      </c>
      <c r="M23" s="58" t="s">
        <v>62</v>
      </c>
      <c r="N23" s="59" t="s">
        <v>63</v>
      </c>
    </row>
    <row r="24" spans="1:16" ht="22.5" customHeight="1" x14ac:dyDescent="0.15">
      <c r="A24" s="131" t="s">
        <v>66</v>
      </c>
      <c r="B24" s="132"/>
      <c r="C24" s="29">
        <f>D24*10</f>
        <v>2660</v>
      </c>
      <c r="D24" s="109">
        <v>266</v>
      </c>
      <c r="E24" s="61">
        <f>D24*2</f>
        <v>532</v>
      </c>
      <c r="F24" s="62">
        <f>D24*3</f>
        <v>798</v>
      </c>
      <c r="G24" s="29">
        <f>H24*10</f>
        <v>3330</v>
      </c>
      <c r="H24" s="69">
        <f>ROUND(1.25*D24,0)</f>
        <v>333</v>
      </c>
      <c r="I24" s="61">
        <f>H24*2</f>
        <v>666</v>
      </c>
      <c r="J24" s="62">
        <f>H24*3</f>
        <v>999</v>
      </c>
      <c r="K24" s="21">
        <f>L24*10</f>
        <v>3990</v>
      </c>
      <c r="L24" s="69">
        <f>ROUND(D24*1.5,0)</f>
        <v>399</v>
      </c>
      <c r="M24" s="61">
        <f>L24*2</f>
        <v>798</v>
      </c>
      <c r="N24" s="62">
        <f>L24*3</f>
        <v>1197</v>
      </c>
    </row>
    <row r="25" spans="1:16" ht="22.5" customHeight="1" x14ac:dyDescent="0.15">
      <c r="A25" s="139" t="s">
        <v>67</v>
      </c>
      <c r="B25" s="140"/>
      <c r="C25" s="27">
        <f>D25*10</f>
        <v>3990</v>
      </c>
      <c r="D25" s="110">
        <v>399</v>
      </c>
      <c r="E25" s="64">
        <f>D25*2</f>
        <v>798</v>
      </c>
      <c r="F25" s="65">
        <f>D25*3</f>
        <v>1197</v>
      </c>
      <c r="G25" s="27">
        <f t="shared" ref="G25:G27" si="2">H25*10</f>
        <v>4990</v>
      </c>
      <c r="H25" s="70">
        <f>ROUND(1.25*D25,0)</f>
        <v>499</v>
      </c>
      <c r="I25" s="64">
        <f t="shared" ref="I25:I27" si="3">H25*2</f>
        <v>998</v>
      </c>
      <c r="J25" s="65">
        <f t="shared" ref="J25:J27" si="4">H25*3</f>
        <v>1497</v>
      </c>
      <c r="K25" s="18">
        <f>L25*10</f>
        <v>5990</v>
      </c>
      <c r="L25" s="70">
        <f>ROUND(D25*1.5,0)</f>
        <v>599</v>
      </c>
      <c r="M25" s="64">
        <f>L25*2</f>
        <v>1198</v>
      </c>
      <c r="N25" s="65">
        <f>L25*3</f>
        <v>1797</v>
      </c>
    </row>
    <row r="26" spans="1:16" ht="22.5" customHeight="1" x14ac:dyDescent="0.15">
      <c r="A26" s="139" t="s">
        <v>4</v>
      </c>
      <c r="B26" s="140"/>
      <c r="C26" s="27">
        <f>D26*10</f>
        <v>5740</v>
      </c>
      <c r="D26" s="110">
        <v>574</v>
      </c>
      <c r="E26" s="64">
        <f>D26*2</f>
        <v>1148</v>
      </c>
      <c r="F26" s="65">
        <f>D26*3</f>
        <v>1722</v>
      </c>
      <c r="G26" s="27">
        <f t="shared" si="2"/>
        <v>7180</v>
      </c>
      <c r="H26" s="70">
        <f>ROUND(1.25*D26,0)</f>
        <v>718</v>
      </c>
      <c r="I26" s="64">
        <f t="shared" si="3"/>
        <v>1436</v>
      </c>
      <c r="J26" s="65">
        <f t="shared" si="4"/>
        <v>2154</v>
      </c>
      <c r="K26" s="18">
        <f>L26*10</f>
        <v>8610</v>
      </c>
      <c r="L26" s="70">
        <f>ROUND(D26*1.5,0)</f>
        <v>861</v>
      </c>
      <c r="M26" s="64">
        <f>L26*2</f>
        <v>1722</v>
      </c>
      <c r="N26" s="65">
        <f>L26*3</f>
        <v>2583</v>
      </c>
    </row>
    <row r="27" spans="1:16" ht="22.5" customHeight="1" thickBot="1" x14ac:dyDescent="0.2">
      <c r="A27" s="141" t="s">
        <v>5</v>
      </c>
      <c r="B27" s="142"/>
      <c r="C27" s="28">
        <f>D27*10</f>
        <v>8440</v>
      </c>
      <c r="D27" s="111">
        <v>844</v>
      </c>
      <c r="E27" s="67">
        <f>D27*2</f>
        <v>1688</v>
      </c>
      <c r="F27" s="68">
        <f>D27*3</f>
        <v>2532</v>
      </c>
      <c r="G27" s="28">
        <f t="shared" si="2"/>
        <v>10550</v>
      </c>
      <c r="H27" s="71">
        <f>ROUND(1.25*D27,0)</f>
        <v>1055</v>
      </c>
      <c r="I27" s="67">
        <f t="shared" si="3"/>
        <v>2110</v>
      </c>
      <c r="J27" s="68">
        <f t="shared" si="4"/>
        <v>3165</v>
      </c>
      <c r="K27" s="19">
        <f>L27*10</f>
        <v>12660</v>
      </c>
      <c r="L27" s="71">
        <f>ROUND(D27*1.5,0)</f>
        <v>1266</v>
      </c>
      <c r="M27" s="67">
        <f>L27*2</f>
        <v>2532</v>
      </c>
      <c r="N27" s="68">
        <f>L27*3</f>
        <v>3798</v>
      </c>
    </row>
    <row r="28" spans="1:16" ht="22.5" customHeight="1" x14ac:dyDescent="0.15">
      <c r="A28" s="7"/>
      <c r="B28" s="7"/>
      <c r="C28" s="9"/>
      <c r="D28" s="39"/>
      <c r="E28" s="9"/>
      <c r="F28" s="9"/>
      <c r="G28" s="9"/>
      <c r="H28" s="9"/>
      <c r="I28" s="9"/>
      <c r="J28" s="9"/>
      <c r="K28" s="9"/>
      <c r="L28" s="9"/>
      <c r="M28" s="9"/>
      <c r="N28" s="9"/>
    </row>
    <row r="30" spans="1:16" ht="15" customHeight="1" thickBot="1" x14ac:dyDescent="0.2">
      <c r="A30" s="4" t="s">
        <v>78</v>
      </c>
      <c r="H30" s="17" t="s">
        <v>3</v>
      </c>
      <c r="L30" s="5"/>
      <c r="M30" s="5"/>
    </row>
    <row r="31" spans="1:16" ht="23.25" thickBot="1" x14ac:dyDescent="0.2">
      <c r="A31" s="143"/>
      <c r="B31" s="144"/>
      <c r="C31" s="42" t="s">
        <v>6</v>
      </c>
      <c r="D31" s="51" t="s">
        <v>61</v>
      </c>
      <c r="E31" s="52" t="s">
        <v>62</v>
      </c>
      <c r="F31" s="53" t="s">
        <v>63</v>
      </c>
      <c r="G31" s="16"/>
      <c r="H31" s="16"/>
      <c r="I31" s="16"/>
      <c r="J31" s="16"/>
      <c r="K31" s="16"/>
      <c r="L31" s="16"/>
      <c r="M31" s="16"/>
      <c r="N31" s="16"/>
    </row>
    <row r="32" spans="1:16" ht="21.75" customHeight="1" thickBot="1" x14ac:dyDescent="0.2">
      <c r="A32" s="31" t="s">
        <v>93</v>
      </c>
      <c r="B32" s="32"/>
      <c r="C32" s="33">
        <f>D32*10</f>
        <v>29610</v>
      </c>
      <c r="D32" s="112">
        <v>2961</v>
      </c>
      <c r="E32" s="55">
        <f>D32*2</f>
        <v>5922</v>
      </c>
      <c r="F32" s="56">
        <f>D32*3</f>
        <v>8883</v>
      </c>
      <c r="G32" s="16"/>
      <c r="H32" s="16"/>
      <c r="I32" s="16"/>
      <c r="J32" s="16"/>
      <c r="K32" s="16"/>
      <c r="L32" s="16"/>
      <c r="M32" s="16"/>
      <c r="N32" s="16"/>
      <c r="P32" s="6"/>
    </row>
    <row r="33" spans="1:16" s="14" customFormat="1" ht="22.5" customHeight="1" x14ac:dyDescent="0.15">
      <c r="A33" s="12"/>
      <c r="B33" s="12"/>
      <c r="C33" s="13"/>
      <c r="D33" s="13"/>
      <c r="E33" s="13"/>
      <c r="F33" s="13"/>
      <c r="G33" s="13"/>
      <c r="H33" s="13"/>
      <c r="I33" s="13"/>
      <c r="J33" s="13"/>
      <c r="K33" s="13"/>
      <c r="L33" s="13"/>
      <c r="M33" s="13"/>
      <c r="N33" s="13"/>
      <c r="P33" s="15"/>
    </row>
    <row r="34" spans="1:16" ht="22.5" customHeight="1" thickBot="1" x14ac:dyDescent="0.2">
      <c r="A34" s="11" t="s">
        <v>71</v>
      </c>
      <c r="D34" s="5"/>
      <c r="N34" s="5"/>
      <c r="O34" s="5"/>
    </row>
    <row r="35" spans="1:16" ht="22.5" customHeight="1" thickBot="1" x14ac:dyDescent="0.2">
      <c r="A35" s="40"/>
      <c r="B35" s="41"/>
      <c r="C35" s="147" t="s">
        <v>97</v>
      </c>
      <c r="D35" s="148"/>
      <c r="E35" s="50"/>
    </row>
    <row r="36" spans="1:16" ht="22.5" customHeight="1" x14ac:dyDescent="0.15">
      <c r="A36" s="78" t="s">
        <v>83</v>
      </c>
      <c r="B36" s="83"/>
      <c r="C36" s="82"/>
      <c r="D36" s="104"/>
      <c r="E36" s="50"/>
    </row>
    <row r="37" spans="1:16" ht="22.5" customHeight="1" x14ac:dyDescent="0.15">
      <c r="A37" s="73"/>
      <c r="B37" s="84" t="s">
        <v>87</v>
      </c>
      <c r="C37" s="45"/>
      <c r="D37" s="74">
        <v>600</v>
      </c>
      <c r="E37" s="47"/>
    </row>
    <row r="38" spans="1:16" ht="22.5" customHeight="1" x14ac:dyDescent="0.15">
      <c r="A38" s="73"/>
      <c r="B38" s="84" t="s">
        <v>88</v>
      </c>
      <c r="C38" s="45"/>
      <c r="D38" s="74">
        <v>325</v>
      </c>
      <c r="E38" s="47"/>
    </row>
    <row r="39" spans="1:16" ht="22.5" customHeight="1" x14ac:dyDescent="0.15">
      <c r="A39" s="73"/>
      <c r="B39" s="85" t="s">
        <v>89</v>
      </c>
      <c r="C39" s="45"/>
      <c r="D39" s="74">
        <v>600</v>
      </c>
      <c r="E39" s="47"/>
    </row>
    <row r="40" spans="1:16" ht="22.5" customHeight="1" x14ac:dyDescent="0.15">
      <c r="A40" s="75"/>
      <c r="B40" s="86" t="s">
        <v>90</v>
      </c>
      <c r="C40" s="46"/>
      <c r="D40" s="76">
        <v>325</v>
      </c>
      <c r="E40" s="47"/>
    </row>
    <row r="41" spans="1:16" ht="22.5" customHeight="1" x14ac:dyDescent="0.15">
      <c r="A41" s="72" t="s">
        <v>82</v>
      </c>
      <c r="B41" s="87"/>
      <c r="C41" s="44"/>
      <c r="D41" s="77"/>
      <c r="E41" s="47"/>
    </row>
    <row r="42" spans="1:16" ht="22.5" customHeight="1" x14ac:dyDescent="0.15">
      <c r="A42" s="78"/>
      <c r="B42" s="88" t="s">
        <v>79</v>
      </c>
      <c r="C42" s="45"/>
      <c r="D42" s="74">
        <v>500</v>
      </c>
      <c r="E42" s="47"/>
    </row>
    <row r="43" spans="1:16" ht="22.5" customHeight="1" x14ac:dyDescent="0.15">
      <c r="A43" s="20"/>
      <c r="B43" s="89" t="s">
        <v>80</v>
      </c>
      <c r="C43" s="46"/>
      <c r="D43" s="76">
        <v>250</v>
      </c>
      <c r="E43" s="47"/>
    </row>
    <row r="44" spans="1:16" ht="22.5" customHeight="1" x14ac:dyDescent="0.15">
      <c r="A44" s="150" t="s">
        <v>84</v>
      </c>
      <c r="B44" s="151"/>
      <c r="C44" s="49"/>
      <c r="D44" s="79">
        <v>2500</v>
      </c>
      <c r="E44" s="47"/>
    </row>
    <row r="45" spans="1:16" ht="22.5" customHeight="1" x14ac:dyDescent="0.15">
      <c r="A45" s="131" t="s">
        <v>101</v>
      </c>
      <c r="B45" s="151"/>
      <c r="C45" s="49"/>
      <c r="D45" s="79">
        <v>350</v>
      </c>
      <c r="E45" s="47"/>
    </row>
    <row r="46" spans="1:16" ht="22.5" customHeight="1" x14ac:dyDescent="0.15">
      <c r="A46" s="131" t="s">
        <v>102</v>
      </c>
      <c r="B46" s="151"/>
      <c r="C46" s="49"/>
      <c r="D46" s="79">
        <v>300</v>
      </c>
      <c r="E46" s="47"/>
    </row>
    <row r="47" spans="1:16" ht="22.5" customHeight="1" x14ac:dyDescent="0.15">
      <c r="A47" s="153" t="s">
        <v>81</v>
      </c>
      <c r="B47" s="152"/>
      <c r="C47" s="49"/>
      <c r="D47" s="79">
        <v>250</v>
      </c>
      <c r="E47" s="47"/>
    </row>
    <row r="48" spans="1:16" ht="22.5" customHeight="1" x14ac:dyDescent="0.15">
      <c r="A48" s="72" t="s">
        <v>85</v>
      </c>
      <c r="B48" s="87"/>
      <c r="C48" s="44"/>
      <c r="D48" s="77"/>
      <c r="E48" s="47"/>
    </row>
    <row r="49" spans="1:15" ht="22.5" customHeight="1" x14ac:dyDescent="0.15">
      <c r="A49" s="78"/>
      <c r="B49" s="88" t="s">
        <v>79</v>
      </c>
      <c r="C49" s="45"/>
      <c r="D49" s="74">
        <v>550</v>
      </c>
      <c r="E49" s="47"/>
    </row>
    <row r="50" spans="1:15" ht="22.5" customHeight="1" x14ac:dyDescent="0.15">
      <c r="A50" s="20"/>
      <c r="B50" s="89" t="s">
        <v>80</v>
      </c>
      <c r="C50" s="46"/>
      <c r="D50" s="76">
        <v>200</v>
      </c>
      <c r="E50" s="47"/>
    </row>
    <row r="51" spans="1:15" ht="22.5" customHeight="1" x14ac:dyDescent="0.15">
      <c r="A51" s="153" t="s">
        <v>103</v>
      </c>
      <c r="B51" s="152"/>
      <c r="C51" s="49"/>
      <c r="D51" s="79">
        <v>50</v>
      </c>
      <c r="E51" s="47"/>
    </row>
    <row r="52" spans="1:15" ht="22.5" customHeight="1" x14ac:dyDescent="0.15">
      <c r="A52" s="72" t="s">
        <v>86</v>
      </c>
      <c r="B52" s="90"/>
      <c r="C52" s="48"/>
      <c r="D52" s="105"/>
      <c r="E52" s="50"/>
    </row>
    <row r="53" spans="1:15" ht="22.5" customHeight="1" x14ac:dyDescent="0.15">
      <c r="A53" s="73"/>
      <c r="B53" s="85" t="s">
        <v>94</v>
      </c>
      <c r="C53" s="45"/>
      <c r="D53" s="74">
        <v>6</v>
      </c>
      <c r="E53" s="47"/>
    </row>
    <row r="54" spans="1:15" ht="22.5" customHeight="1" x14ac:dyDescent="0.15">
      <c r="A54" s="73"/>
      <c r="B54" s="85" t="s">
        <v>95</v>
      </c>
      <c r="C54" s="45"/>
      <c r="D54" s="74">
        <v>3</v>
      </c>
      <c r="E54" s="47"/>
    </row>
    <row r="55" spans="1:15" ht="22.5" customHeight="1" x14ac:dyDescent="0.15">
      <c r="A55" s="73"/>
      <c r="B55" s="84" t="s">
        <v>91</v>
      </c>
      <c r="C55" s="45"/>
      <c r="D55" s="74">
        <v>50</v>
      </c>
      <c r="E55" s="47"/>
    </row>
    <row r="56" spans="1:15" ht="22.5" customHeight="1" thickBot="1" x14ac:dyDescent="0.2">
      <c r="A56" s="31"/>
      <c r="B56" s="91" t="s">
        <v>92</v>
      </c>
      <c r="C56" s="80"/>
      <c r="D56" s="81">
        <v>25</v>
      </c>
      <c r="E56" s="47"/>
    </row>
    <row r="57" spans="1:15" ht="22.5" customHeight="1" x14ac:dyDescent="0.15">
      <c r="M57" s="5"/>
      <c r="N57" s="5"/>
      <c r="O57" s="5"/>
    </row>
    <row r="58" spans="1:15" ht="22.5" customHeight="1" x14ac:dyDescent="0.15">
      <c r="A58" s="149" t="s">
        <v>30</v>
      </c>
      <c r="B58" s="149"/>
      <c r="C58" s="149"/>
      <c r="D58" s="149"/>
      <c r="E58" s="149"/>
      <c r="F58" s="149"/>
      <c r="G58" s="149"/>
      <c r="H58" s="149"/>
      <c r="I58" s="149"/>
      <c r="J58" s="149"/>
      <c r="K58" s="149"/>
      <c r="L58" s="149"/>
      <c r="M58" s="149"/>
      <c r="N58" s="149"/>
      <c r="O58" s="10"/>
    </row>
    <row r="59" spans="1:15" ht="22.5" customHeight="1" x14ac:dyDescent="0.15">
      <c r="A59" s="149" t="s">
        <v>31</v>
      </c>
      <c r="B59" s="149"/>
      <c r="C59" s="149"/>
      <c r="D59" s="149"/>
      <c r="E59" s="149"/>
      <c r="F59" s="149"/>
      <c r="G59" s="149"/>
      <c r="H59" s="149"/>
      <c r="I59" s="149"/>
      <c r="J59" s="149"/>
      <c r="K59" s="149"/>
      <c r="L59" s="149"/>
      <c r="M59" s="149"/>
      <c r="N59" s="149"/>
      <c r="O59" s="10"/>
    </row>
    <row r="60" spans="1:15" ht="22.5" customHeight="1" x14ac:dyDescent="0.15">
      <c r="A60" s="10" t="s">
        <v>70</v>
      </c>
    </row>
  </sheetData>
  <mergeCells count="24">
    <mergeCell ref="C35:D35"/>
    <mergeCell ref="A58:N58"/>
    <mergeCell ref="A59:N59"/>
    <mergeCell ref="A44:B44"/>
    <mergeCell ref="A45:B45"/>
    <mergeCell ref="A46:B46"/>
    <mergeCell ref="A47:B47"/>
    <mergeCell ref="A51:B51"/>
    <mergeCell ref="A25:B25"/>
    <mergeCell ref="A26:B26"/>
    <mergeCell ref="A27:B27"/>
    <mergeCell ref="A31:B31"/>
    <mergeCell ref="A16:B16"/>
    <mergeCell ref="A17:B17"/>
    <mergeCell ref="A21:B23"/>
    <mergeCell ref="C22:F22"/>
    <mergeCell ref="K22:N22"/>
    <mergeCell ref="A24:B24"/>
    <mergeCell ref="A10:B12"/>
    <mergeCell ref="C11:F11"/>
    <mergeCell ref="K11:N11"/>
    <mergeCell ref="A13:B13"/>
    <mergeCell ref="A14:B14"/>
    <mergeCell ref="A15:B15"/>
  </mergeCells>
  <phoneticPr fontId="1"/>
  <printOptions horizontalCentered="1"/>
  <pageMargins left="0.78740157480314965" right="0.59055118110236227" top="0.78740157480314965" bottom="0.59055118110236227" header="0.51181102362204722" footer="0.51181102362204722"/>
  <pageSetup paperSize="9" scale="62" fitToHeight="3" orientation="portrait" r:id="rId1"/>
  <headerFooter alignWithMargins="0"/>
  <rowBreaks count="1" manualBreakCount="1">
    <brk id="29"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topLeftCell="A20" zoomScaleNormal="100" zoomScaleSheetLayoutView="100" workbookViewId="0">
      <selection activeCell="A34" sqref="A34:XFD56"/>
    </sheetView>
  </sheetViews>
  <sheetFormatPr defaultRowHeight="15" customHeight="1" x14ac:dyDescent="0.15"/>
  <cols>
    <col min="1" max="1" width="2.5" style="4" customWidth="1"/>
    <col min="2" max="2" width="23.125" style="4" customWidth="1"/>
    <col min="3" max="3" width="8.75" style="4" customWidth="1"/>
    <col min="4" max="4" width="8.875" style="4" customWidth="1"/>
    <col min="5" max="5" width="8.875" style="4" hidden="1" customWidth="1"/>
    <col min="6" max="16" width="8.75" style="4" customWidth="1"/>
    <col min="17" max="16384" width="9" style="4"/>
  </cols>
  <sheetData>
    <row r="1" spans="1:17" s="38" customFormat="1" ht="15" customHeight="1" x14ac:dyDescent="0.15">
      <c r="A1" s="43" t="s">
        <v>58</v>
      </c>
      <c r="B1" s="37"/>
      <c r="C1" s="37"/>
      <c r="D1" s="37"/>
      <c r="E1" s="37"/>
      <c r="F1" s="37"/>
      <c r="G1" s="37"/>
      <c r="H1" s="37"/>
      <c r="I1" s="37"/>
      <c r="J1" s="37"/>
      <c r="K1" s="37"/>
      <c r="L1" s="37"/>
      <c r="M1" s="37"/>
      <c r="N1" s="37"/>
      <c r="O1" s="37"/>
      <c r="Q1" s="93">
        <v>10.7</v>
      </c>
    </row>
    <row r="2" spans="1:17" ht="15" customHeight="1" x14ac:dyDescent="0.15">
      <c r="N2" s="5"/>
      <c r="O2" s="5" t="s">
        <v>96</v>
      </c>
    </row>
    <row r="3" spans="1:17" ht="15" customHeight="1" x14ac:dyDescent="0.15">
      <c r="A3" s="11" t="s">
        <v>72</v>
      </c>
      <c r="N3" s="5"/>
      <c r="O3" s="5"/>
    </row>
    <row r="4" spans="1:17" ht="15" customHeight="1" x14ac:dyDescent="0.15">
      <c r="A4" s="4" t="s">
        <v>74</v>
      </c>
      <c r="M4" s="5"/>
      <c r="N4" s="5"/>
      <c r="O4" s="5"/>
    </row>
    <row r="5" spans="1:17" ht="15" customHeight="1" x14ac:dyDescent="0.15">
      <c r="A5" s="4" t="s">
        <v>20</v>
      </c>
    </row>
    <row r="6" spans="1:17" ht="15" customHeight="1" x14ac:dyDescent="0.15">
      <c r="A6" s="4" t="s">
        <v>27</v>
      </c>
    </row>
    <row r="9" spans="1:17" ht="15" customHeight="1" thickBot="1" x14ac:dyDescent="0.2">
      <c r="A9" s="4" t="s">
        <v>77</v>
      </c>
      <c r="M9" s="5"/>
      <c r="N9" s="5"/>
      <c r="O9" s="5" t="s">
        <v>3</v>
      </c>
    </row>
    <row r="10" spans="1:17" ht="15" customHeight="1" x14ac:dyDescent="0.15">
      <c r="A10" s="133" t="s">
        <v>75</v>
      </c>
      <c r="B10" s="134"/>
      <c r="C10" s="24" t="s">
        <v>2</v>
      </c>
      <c r="D10" s="25"/>
      <c r="E10" s="25"/>
      <c r="F10" s="25"/>
      <c r="G10" s="26"/>
      <c r="H10" s="24" t="s">
        <v>68</v>
      </c>
      <c r="I10" s="25"/>
      <c r="J10" s="25"/>
      <c r="K10" s="26"/>
      <c r="L10" s="34" t="s">
        <v>69</v>
      </c>
      <c r="M10" s="25"/>
      <c r="N10" s="25"/>
      <c r="O10" s="26"/>
    </row>
    <row r="11" spans="1:17" ht="15" customHeight="1" x14ac:dyDescent="0.15">
      <c r="A11" s="135"/>
      <c r="B11" s="136"/>
      <c r="C11" s="128" t="s">
        <v>1</v>
      </c>
      <c r="D11" s="129"/>
      <c r="E11" s="129"/>
      <c r="F11" s="129"/>
      <c r="G11" s="130"/>
      <c r="H11" s="35" t="s">
        <v>65</v>
      </c>
      <c r="I11" s="23"/>
      <c r="J11" s="23"/>
      <c r="K11" s="36"/>
      <c r="L11" s="129" t="s">
        <v>0</v>
      </c>
      <c r="M11" s="129"/>
      <c r="N11" s="129"/>
      <c r="O11" s="130"/>
    </row>
    <row r="12" spans="1:17" ht="23.25" thickBot="1" x14ac:dyDescent="0.2">
      <c r="A12" s="137"/>
      <c r="B12" s="138"/>
      <c r="C12" s="30" t="s">
        <v>6</v>
      </c>
      <c r="D12" s="98" t="s">
        <v>61</v>
      </c>
      <c r="E12" s="92" t="s">
        <v>61</v>
      </c>
      <c r="F12" s="100" t="s">
        <v>62</v>
      </c>
      <c r="G12" s="103" t="s">
        <v>63</v>
      </c>
      <c r="H12" s="30" t="s">
        <v>6</v>
      </c>
      <c r="I12" s="57" t="s">
        <v>61</v>
      </c>
      <c r="J12" s="58" t="s">
        <v>62</v>
      </c>
      <c r="K12" s="59" t="s">
        <v>63</v>
      </c>
      <c r="L12" s="22" t="s">
        <v>6</v>
      </c>
      <c r="M12" s="57" t="s">
        <v>61</v>
      </c>
      <c r="N12" s="58" t="s">
        <v>62</v>
      </c>
      <c r="O12" s="59" t="s">
        <v>63</v>
      </c>
    </row>
    <row r="13" spans="1:17" ht="22.5" customHeight="1" x14ac:dyDescent="0.15">
      <c r="A13" s="131" t="s">
        <v>66</v>
      </c>
      <c r="B13" s="132"/>
      <c r="C13" s="29">
        <f>D13*10</f>
        <v>3360</v>
      </c>
      <c r="D13" s="60">
        <f>INT(E13*$Q$1)-INT(0.9*INT(E13*$Q$1))</f>
        <v>336</v>
      </c>
      <c r="E13" s="94">
        <f>'地域区分 その他'!D13</f>
        <v>314</v>
      </c>
      <c r="F13" s="61">
        <f>INT(E13*$Q$1)-INT(0.8*INT(E13*$Q$1))</f>
        <v>672</v>
      </c>
      <c r="G13" s="62">
        <f>INT(E13*$Q$1)-INT(0.7*INT(E13*$Q$1))</f>
        <v>1008</v>
      </c>
      <c r="H13" s="29">
        <f>I13*10</f>
        <v>4200</v>
      </c>
      <c r="I13" s="69">
        <f>ROUND(1.25*D13,0)</f>
        <v>420</v>
      </c>
      <c r="J13" s="61">
        <f>I13*2</f>
        <v>840</v>
      </c>
      <c r="K13" s="62">
        <f>I13*3</f>
        <v>1260</v>
      </c>
      <c r="L13" s="21">
        <f>M13*10</f>
        <v>5040</v>
      </c>
      <c r="M13" s="69">
        <f>ROUND(D13*1.5,0)</f>
        <v>504</v>
      </c>
      <c r="N13" s="61">
        <f>M13*2</f>
        <v>1008</v>
      </c>
      <c r="O13" s="62">
        <f>M13*3</f>
        <v>1512</v>
      </c>
    </row>
    <row r="14" spans="1:17" ht="22.5" customHeight="1" x14ac:dyDescent="0.15">
      <c r="A14" s="139" t="s">
        <v>67</v>
      </c>
      <c r="B14" s="140"/>
      <c r="C14" s="27">
        <f>D14*10</f>
        <v>5040</v>
      </c>
      <c r="D14" s="63">
        <f>INT(E14*$Q$1)-INT(0.9*INT(E14*$Q$1))</f>
        <v>504</v>
      </c>
      <c r="E14" s="94">
        <f>'地域区分 その他'!D14</f>
        <v>471</v>
      </c>
      <c r="F14" s="64">
        <f>INT(E14*$Q$1)-INT(0.8*INT(E14*$Q$1))</f>
        <v>1008</v>
      </c>
      <c r="G14" s="65">
        <f t="shared" ref="G14:G17" si="0">INT(E14*$Q$1)-INT(0.7*INT(E14*$Q$1))</f>
        <v>1512</v>
      </c>
      <c r="H14" s="27">
        <f>I14*10</f>
        <v>6300</v>
      </c>
      <c r="I14" s="70">
        <f>ROUND(1.25*D14,0)</f>
        <v>630</v>
      </c>
      <c r="J14" s="64">
        <f>I14*2</f>
        <v>1260</v>
      </c>
      <c r="K14" s="65">
        <f>I14*3</f>
        <v>1890</v>
      </c>
      <c r="L14" s="18">
        <f>M14*10</f>
        <v>7560</v>
      </c>
      <c r="M14" s="70">
        <f>ROUND(D14*1.5,0)</f>
        <v>756</v>
      </c>
      <c r="N14" s="64">
        <f>M14*2</f>
        <v>1512</v>
      </c>
      <c r="O14" s="65">
        <f>M14*3</f>
        <v>2268</v>
      </c>
    </row>
    <row r="15" spans="1:17" ht="22.5" customHeight="1" x14ac:dyDescent="0.15">
      <c r="A15" s="139" t="s">
        <v>4</v>
      </c>
      <c r="B15" s="140"/>
      <c r="C15" s="27">
        <f>D15*10</f>
        <v>8810</v>
      </c>
      <c r="D15" s="63">
        <f t="shared" ref="D15:D17" si="1">INT(E15*$Q$1)-INT(0.9*INT(E15*$Q$1))</f>
        <v>881</v>
      </c>
      <c r="E15" s="94">
        <f>'地域区分 その他'!D15</f>
        <v>823</v>
      </c>
      <c r="F15" s="64">
        <f>INT(E15*$Q$1)-INT(0.8*INT(E15*$Q$1))</f>
        <v>1762</v>
      </c>
      <c r="G15" s="65">
        <f t="shared" si="0"/>
        <v>2642</v>
      </c>
      <c r="H15" s="27">
        <f>I15*10</f>
        <v>11010</v>
      </c>
      <c r="I15" s="70">
        <f>ROUND(1.25*D15,0)</f>
        <v>1101</v>
      </c>
      <c r="J15" s="64">
        <f>I15*2</f>
        <v>2202</v>
      </c>
      <c r="K15" s="65">
        <f>I15*3</f>
        <v>3303</v>
      </c>
      <c r="L15" s="18">
        <f>M15*10</f>
        <v>13220</v>
      </c>
      <c r="M15" s="70">
        <f t="shared" ref="M15:M17" si="2">ROUND(D15*1.5,0)</f>
        <v>1322</v>
      </c>
      <c r="N15" s="64">
        <f>M15*2</f>
        <v>2644</v>
      </c>
      <c r="O15" s="65">
        <f>M15*3</f>
        <v>3966</v>
      </c>
    </row>
    <row r="16" spans="1:17" ht="22.5" customHeight="1" x14ac:dyDescent="0.15">
      <c r="A16" s="139" t="s">
        <v>5</v>
      </c>
      <c r="B16" s="140"/>
      <c r="C16" s="27">
        <f>D16*10</f>
        <v>12070</v>
      </c>
      <c r="D16" s="63">
        <f t="shared" si="1"/>
        <v>1207</v>
      </c>
      <c r="E16" s="94">
        <f>'地域区分 その他'!D16</f>
        <v>1128</v>
      </c>
      <c r="F16" s="64">
        <f>INT(E16*$Q$1)-INT(0.8*INT(E16*$Q$1))</f>
        <v>2414</v>
      </c>
      <c r="G16" s="65">
        <f t="shared" si="0"/>
        <v>3621</v>
      </c>
      <c r="H16" s="27">
        <f>I16*10</f>
        <v>15090</v>
      </c>
      <c r="I16" s="70">
        <f t="shared" ref="I16" si="3">ROUND(1.25*D16,0)</f>
        <v>1509</v>
      </c>
      <c r="J16" s="64">
        <f>I16*2</f>
        <v>3018</v>
      </c>
      <c r="K16" s="65">
        <f>I16*3</f>
        <v>4527</v>
      </c>
      <c r="L16" s="18">
        <f>M16*10</f>
        <v>18110</v>
      </c>
      <c r="M16" s="70">
        <f t="shared" si="2"/>
        <v>1811</v>
      </c>
      <c r="N16" s="64">
        <f>M16*2</f>
        <v>3622</v>
      </c>
      <c r="O16" s="65">
        <f>M16*3</f>
        <v>5433</v>
      </c>
    </row>
    <row r="17" spans="1:17" ht="24.75" customHeight="1" thickBot="1" x14ac:dyDescent="0.2">
      <c r="A17" s="145" t="s">
        <v>73</v>
      </c>
      <c r="B17" s="146"/>
      <c r="C17" s="28">
        <f>D17*10</f>
        <v>3150</v>
      </c>
      <c r="D17" s="66">
        <f t="shared" si="1"/>
        <v>315</v>
      </c>
      <c r="E17" s="94">
        <f>'地域区分 その他'!D17</f>
        <v>294</v>
      </c>
      <c r="F17" s="67">
        <f>INT(E17*$Q$1)-INT(0.8*INT(E17*$Q$1))</f>
        <v>629</v>
      </c>
      <c r="G17" s="68">
        <f t="shared" si="0"/>
        <v>944</v>
      </c>
      <c r="H17" s="28">
        <f>I17*10</f>
        <v>3940</v>
      </c>
      <c r="I17" s="66">
        <f>ROUND(1.25*D17,0)</f>
        <v>394</v>
      </c>
      <c r="J17" s="67">
        <f>I17*2</f>
        <v>788</v>
      </c>
      <c r="K17" s="68">
        <f>I17*3</f>
        <v>1182</v>
      </c>
      <c r="L17" s="19">
        <f>M17*10</f>
        <v>4730</v>
      </c>
      <c r="M17" s="66">
        <f t="shared" si="2"/>
        <v>473</v>
      </c>
      <c r="N17" s="67">
        <f>M17*2</f>
        <v>946</v>
      </c>
      <c r="O17" s="68">
        <f>M17*3</f>
        <v>1419</v>
      </c>
    </row>
    <row r="18" spans="1:17" ht="24.75" customHeight="1" x14ac:dyDescent="0.15">
      <c r="A18" s="8"/>
      <c r="B18" s="8"/>
      <c r="C18" s="9"/>
      <c r="D18" s="39"/>
      <c r="E18" s="39"/>
      <c r="F18" s="9"/>
      <c r="G18" s="9"/>
      <c r="H18" s="9"/>
      <c r="I18" s="39"/>
      <c r="J18" s="9"/>
      <c r="K18" s="9"/>
      <c r="L18" s="9"/>
      <c r="M18" s="39"/>
      <c r="N18" s="9"/>
      <c r="O18" s="9"/>
    </row>
    <row r="20" spans="1:17" ht="15" customHeight="1" thickBot="1" x14ac:dyDescent="0.2">
      <c r="A20" s="4" t="s">
        <v>76</v>
      </c>
      <c r="M20" s="5"/>
      <c r="N20" s="5"/>
      <c r="O20" s="5" t="s">
        <v>3</v>
      </c>
    </row>
    <row r="21" spans="1:17" ht="15" customHeight="1" x14ac:dyDescent="0.15">
      <c r="A21" s="133" t="s">
        <v>75</v>
      </c>
      <c r="B21" s="134"/>
      <c r="C21" s="24" t="s">
        <v>2</v>
      </c>
      <c r="D21" s="25"/>
      <c r="E21" s="25"/>
      <c r="F21" s="25"/>
      <c r="G21" s="26"/>
      <c r="H21" s="24" t="s">
        <v>59</v>
      </c>
      <c r="I21" s="25"/>
      <c r="J21" s="25"/>
      <c r="K21" s="26"/>
      <c r="L21" s="34" t="s">
        <v>60</v>
      </c>
      <c r="M21" s="25"/>
      <c r="N21" s="25"/>
      <c r="O21" s="26"/>
    </row>
    <row r="22" spans="1:17" ht="15" customHeight="1" x14ac:dyDescent="0.15">
      <c r="A22" s="135"/>
      <c r="B22" s="136"/>
      <c r="C22" s="128" t="s">
        <v>1</v>
      </c>
      <c r="D22" s="129"/>
      <c r="E22" s="129"/>
      <c r="F22" s="129"/>
      <c r="G22" s="130"/>
      <c r="H22" s="35" t="s">
        <v>65</v>
      </c>
      <c r="I22" s="23"/>
      <c r="J22" s="23"/>
      <c r="K22" s="36"/>
      <c r="L22" s="129" t="s">
        <v>0</v>
      </c>
      <c r="M22" s="129"/>
      <c r="N22" s="129"/>
      <c r="O22" s="130"/>
    </row>
    <row r="23" spans="1:17" ht="23.25" thickBot="1" x14ac:dyDescent="0.2">
      <c r="A23" s="137"/>
      <c r="B23" s="138"/>
      <c r="C23" s="30" t="s">
        <v>6</v>
      </c>
      <c r="D23" s="98" t="s">
        <v>61</v>
      </c>
      <c r="E23" s="92" t="s">
        <v>61</v>
      </c>
      <c r="F23" s="100" t="s">
        <v>62</v>
      </c>
      <c r="G23" s="103" t="s">
        <v>63</v>
      </c>
      <c r="H23" s="30" t="s">
        <v>6</v>
      </c>
      <c r="I23" s="57" t="s">
        <v>61</v>
      </c>
      <c r="J23" s="58" t="s">
        <v>62</v>
      </c>
      <c r="K23" s="59" t="s">
        <v>63</v>
      </c>
      <c r="L23" s="22" t="s">
        <v>6</v>
      </c>
      <c r="M23" s="57" t="s">
        <v>61</v>
      </c>
      <c r="N23" s="58" t="s">
        <v>62</v>
      </c>
      <c r="O23" s="59" t="s">
        <v>63</v>
      </c>
    </row>
    <row r="24" spans="1:17" ht="22.5" customHeight="1" x14ac:dyDescent="0.15">
      <c r="A24" s="131" t="s">
        <v>66</v>
      </c>
      <c r="B24" s="132"/>
      <c r="C24" s="29">
        <f>D24*10</f>
        <v>2850</v>
      </c>
      <c r="D24" s="60">
        <f t="shared" ref="D24:D27" si="4">INT(E24*$Q$1)-INT(0.9*INT(E24*$Q$1))</f>
        <v>285</v>
      </c>
      <c r="E24" s="94">
        <f>'地域区分 その他'!D24</f>
        <v>266</v>
      </c>
      <c r="F24" s="61">
        <f t="shared" ref="F24:F27" si="5">INT(E24*$Q$1)-INT(0.8*INT(E24*$Q$1))</f>
        <v>570</v>
      </c>
      <c r="G24" s="62">
        <f t="shared" ref="G24:G26" si="6">INT(E24*$Q$1)-INT(0.7*INT(E24*$Q$1))</f>
        <v>854</v>
      </c>
      <c r="H24" s="29">
        <f>I24*10</f>
        <v>3560</v>
      </c>
      <c r="I24" s="69">
        <f>ROUND(1.25*D24,0)</f>
        <v>356</v>
      </c>
      <c r="J24" s="61">
        <f>I24*2</f>
        <v>712</v>
      </c>
      <c r="K24" s="62">
        <f>I24*3</f>
        <v>1068</v>
      </c>
      <c r="L24" s="21">
        <f>M24*10</f>
        <v>4280</v>
      </c>
      <c r="M24" s="69">
        <f>ROUND(D24*1.5,0)</f>
        <v>428</v>
      </c>
      <c r="N24" s="61">
        <f>M24*2</f>
        <v>856</v>
      </c>
      <c r="O24" s="62">
        <f>M24*3</f>
        <v>1284</v>
      </c>
    </row>
    <row r="25" spans="1:17" ht="22.5" customHeight="1" x14ac:dyDescent="0.15">
      <c r="A25" s="139" t="s">
        <v>67</v>
      </c>
      <c r="B25" s="140"/>
      <c r="C25" s="27">
        <f>D25*10</f>
        <v>4270</v>
      </c>
      <c r="D25" s="63">
        <f t="shared" si="4"/>
        <v>427</v>
      </c>
      <c r="E25" s="94">
        <f>'地域区分 その他'!D25</f>
        <v>399</v>
      </c>
      <c r="F25" s="64">
        <f t="shared" si="5"/>
        <v>854</v>
      </c>
      <c r="G25" s="65">
        <f t="shared" si="6"/>
        <v>1281</v>
      </c>
      <c r="H25" s="27">
        <f t="shared" ref="H25:H27" si="7">I25*10</f>
        <v>5340</v>
      </c>
      <c r="I25" s="70">
        <f>ROUND(1.25*D25,0)</f>
        <v>534</v>
      </c>
      <c r="J25" s="64">
        <f t="shared" ref="J25:J27" si="8">I25*2</f>
        <v>1068</v>
      </c>
      <c r="K25" s="65">
        <f t="shared" ref="K25:K27" si="9">I25*3</f>
        <v>1602</v>
      </c>
      <c r="L25" s="18">
        <f>M25*10</f>
        <v>6410</v>
      </c>
      <c r="M25" s="70">
        <f>ROUND(D25*1.5,0)</f>
        <v>641</v>
      </c>
      <c r="N25" s="64">
        <f>M25*2</f>
        <v>1282</v>
      </c>
      <c r="O25" s="65">
        <f>M25*3</f>
        <v>1923</v>
      </c>
    </row>
    <row r="26" spans="1:17" ht="22.5" customHeight="1" x14ac:dyDescent="0.15">
      <c r="A26" s="139" t="s">
        <v>4</v>
      </c>
      <c r="B26" s="140"/>
      <c r="C26" s="27">
        <f>D26*10</f>
        <v>6150</v>
      </c>
      <c r="D26" s="63">
        <f t="shared" si="4"/>
        <v>615</v>
      </c>
      <c r="E26" s="94">
        <f>'地域区分 その他'!D26</f>
        <v>574</v>
      </c>
      <c r="F26" s="64">
        <f t="shared" si="5"/>
        <v>1229</v>
      </c>
      <c r="G26" s="65">
        <f t="shared" si="6"/>
        <v>1843</v>
      </c>
      <c r="H26" s="27">
        <f t="shared" si="7"/>
        <v>7690</v>
      </c>
      <c r="I26" s="70">
        <f>ROUND(1.25*D26,0)</f>
        <v>769</v>
      </c>
      <c r="J26" s="64">
        <f t="shared" si="8"/>
        <v>1538</v>
      </c>
      <c r="K26" s="65">
        <f t="shared" si="9"/>
        <v>2307</v>
      </c>
      <c r="L26" s="18">
        <f>M26*10</f>
        <v>9230</v>
      </c>
      <c r="M26" s="70">
        <f>ROUND(D26*1.5,0)</f>
        <v>923</v>
      </c>
      <c r="N26" s="64">
        <f>M26*2</f>
        <v>1846</v>
      </c>
      <c r="O26" s="65">
        <f>M26*3</f>
        <v>2769</v>
      </c>
    </row>
    <row r="27" spans="1:17" ht="22.5" customHeight="1" thickBot="1" x14ac:dyDescent="0.2">
      <c r="A27" s="141" t="s">
        <v>5</v>
      </c>
      <c r="B27" s="142"/>
      <c r="C27" s="28">
        <f>D27*10</f>
        <v>9030</v>
      </c>
      <c r="D27" s="66">
        <f t="shared" si="4"/>
        <v>903</v>
      </c>
      <c r="E27" s="94">
        <f>'地域区分 その他'!D27</f>
        <v>844</v>
      </c>
      <c r="F27" s="67">
        <f t="shared" si="5"/>
        <v>1806</v>
      </c>
      <c r="G27" s="68">
        <f>INT(E27*$Q$1)-INT(0.7*INT(E27*$Q$1))</f>
        <v>2709</v>
      </c>
      <c r="H27" s="28">
        <f t="shared" si="7"/>
        <v>11290</v>
      </c>
      <c r="I27" s="71">
        <f>ROUND(1.25*D27,0)</f>
        <v>1129</v>
      </c>
      <c r="J27" s="67">
        <f t="shared" si="8"/>
        <v>2258</v>
      </c>
      <c r="K27" s="68">
        <f t="shared" si="9"/>
        <v>3387</v>
      </c>
      <c r="L27" s="19">
        <f>M27*10</f>
        <v>13550</v>
      </c>
      <c r="M27" s="71">
        <f>ROUND(D27*1.5,0)</f>
        <v>1355</v>
      </c>
      <c r="N27" s="67">
        <f>M27*2</f>
        <v>2710</v>
      </c>
      <c r="O27" s="68">
        <f>M27*3</f>
        <v>4065</v>
      </c>
    </row>
    <row r="28" spans="1:17" ht="22.5" customHeight="1" x14ac:dyDescent="0.15">
      <c r="A28" s="7"/>
      <c r="B28" s="7"/>
      <c r="C28" s="9"/>
      <c r="D28" s="39"/>
      <c r="E28" s="39"/>
      <c r="F28" s="9"/>
      <c r="G28" s="9"/>
      <c r="H28" s="9"/>
      <c r="I28" s="9"/>
      <c r="J28" s="9"/>
      <c r="K28" s="9"/>
      <c r="L28" s="9"/>
      <c r="M28" s="9"/>
      <c r="N28" s="9"/>
      <c r="O28" s="9"/>
    </row>
    <row r="30" spans="1:17" ht="15" customHeight="1" thickBot="1" x14ac:dyDescent="0.2">
      <c r="A30" s="4" t="s">
        <v>78</v>
      </c>
      <c r="I30" s="17" t="s">
        <v>3</v>
      </c>
      <c r="M30" s="5"/>
      <c r="N30" s="5"/>
    </row>
    <row r="31" spans="1:17" ht="23.25" thickBot="1" x14ac:dyDescent="0.2">
      <c r="A31" s="143"/>
      <c r="B31" s="144"/>
      <c r="C31" s="42" t="s">
        <v>6</v>
      </c>
      <c r="D31" s="99" t="s">
        <v>61</v>
      </c>
      <c r="E31" s="96" t="s">
        <v>61</v>
      </c>
      <c r="F31" s="101" t="s">
        <v>62</v>
      </c>
      <c r="G31" s="102" t="s">
        <v>63</v>
      </c>
      <c r="H31" s="16"/>
      <c r="I31" s="16"/>
      <c r="J31" s="16"/>
      <c r="K31" s="16"/>
      <c r="L31" s="16"/>
      <c r="M31" s="16"/>
      <c r="N31" s="16"/>
      <c r="O31" s="16"/>
    </row>
    <row r="32" spans="1:17" ht="21.75" customHeight="1" thickBot="1" x14ac:dyDescent="0.2">
      <c r="A32" s="31" t="s">
        <v>93</v>
      </c>
      <c r="B32" s="32"/>
      <c r="C32" s="33">
        <f>D32*10</f>
        <v>31690</v>
      </c>
      <c r="D32" s="54">
        <f>INT(E32*$Q$1)-INT(0.9*INT(E32*$Q$1))</f>
        <v>3169</v>
      </c>
      <c r="E32" s="97">
        <f>'地域区分 その他'!D32</f>
        <v>2961</v>
      </c>
      <c r="F32" s="55">
        <f>INT(E32*$Q$1)-INT(0.8*INT(E32*$Q$1))</f>
        <v>6337</v>
      </c>
      <c r="G32" s="56">
        <f>INT(E32*$Q$1)-INT(0.7*INT(E32*$Q$1))</f>
        <v>9505</v>
      </c>
      <c r="H32" s="16"/>
      <c r="I32" s="16"/>
      <c r="J32" s="16"/>
      <c r="K32" s="16"/>
      <c r="L32" s="16"/>
      <c r="M32" s="16"/>
      <c r="N32" s="16"/>
      <c r="O32" s="16"/>
      <c r="Q32" s="6"/>
    </row>
    <row r="33" spans="1:17" s="14" customFormat="1" ht="22.5" customHeight="1" x14ac:dyDescent="0.15">
      <c r="A33" s="12"/>
      <c r="B33" s="12"/>
      <c r="C33" s="13"/>
      <c r="D33" s="13"/>
      <c r="E33" s="13"/>
      <c r="F33" s="13"/>
      <c r="G33" s="13"/>
      <c r="H33" s="13"/>
      <c r="I33" s="13"/>
      <c r="J33" s="13"/>
      <c r="K33" s="13"/>
      <c r="L33" s="13"/>
      <c r="M33" s="13"/>
      <c r="N33" s="13"/>
      <c r="O33" s="13"/>
      <c r="Q33" s="15"/>
    </row>
    <row r="34" spans="1:17" ht="22.5" customHeight="1" thickBot="1" x14ac:dyDescent="0.2">
      <c r="A34" s="11" t="s">
        <v>71</v>
      </c>
      <c r="D34" s="5"/>
      <c r="N34" s="5"/>
      <c r="O34" s="5"/>
    </row>
    <row r="35" spans="1:17" ht="22.5" customHeight="1" thickBot="1" x14ac:dyDescent="0.2">
      <c r="A35" s="107"/>
      <c r="B35" s="108"/>
      <c r="C35" s="147" t="s">
        <v>97</v>
      </c>
      <c r="D35" s="148"/>
      <c r="E35" s="50"/>
    </row>
    <row r="36" spans="1:17" ht="22.5" customHeight="1" x14ac:dyDescent="0.15">
      <c r="A36" s="78" t="s">
        <v>83</v>
      </c>
      <c r="B36" s="83"/>
      <c r="C36" s="82"/>
      <c r="D36" s="104"/>
      <c r="E36" s="50"/>
    </row>
    <row r="37" spans="1:17" ht="22.5" customHeight="1" x14ac:dyDescent="0.15">
      <c r="A37" s="73"/>
      <c r="B37" s="84" t="s">
        <v>87</v>
      </c>
      <c r="C37" s="45"/>
      <c r="D37" s="74">
        <v>600</v>
      </c>
      <c r="E37" s="47"/>
    </row>
    <row r="38" spans="1:17" ht="22.5" customHeight="1" x14ac:dyDescent="0.15">
      <c r="A38" s="73"/>
      <c r="B38" s="84" t="s">
        <v>88</v>
      </c>
      <c r="C38" s="45"/>
      <c r="D38" s="74">
        <v>325</v>
      </c>
      <c r="E38" s="47"/>
    </row>
    <row r="39" spans="1:17" ht="22.5" customHeight="1" x14ac:dyDescent="0.15">
      <c r="A39" s="73"/>
      <c r="B39" s="85" t="s">
        <v>89</v>
      </c>
      <c r="C39" s="45"/>
      <c r="D39" s="74">
        <v>600</v>
      </c>
      <c r="E39" s="47"/>
    </row>
    <row r="40" spans="1:17" ht="22.5" customHeight="1" x14ac:dyDescent="0.15">
      <c r="A40" s="75"/>
      <c r="B40" s="86" t="s">
        <v>90</v>
      </c>
      <c r="C40" s="46"/>
      <c r="D40" s="76">
        <v>325</v>
      </c>
      <c r="E40" s="47"/>
    </row>
    <row r="41" spans="1:17" ht="22.5" customHeight="1" x14ac:dyDescent="0.15">
      <c r="A41" s="72" t="s">
        <v>82</v>
      </c>
      <c r="B41" s="87"/>
      <c r="C41" s="44"/>
      <c r="D41" s="77"/>
      <c r="E41" s="47"/>
    </row>
    <row r="42" spans="1:17" ht="22.5" customHeight="1" x14ac:dyDescent="0.15">
      <c r="A42" s="78"/>
      <c r="B42" s="88" t="s">
        <v>79</v>
      </c>
      <c r="C42" s="45"/>
      <c r="D42" s="74">
        <v>500</v>
      </c>
      <c r="E42" s="47"/>
    </row>
    <row r="43" spans="1:17" ht="22.5" customHeight="1" x14ac:dyDescent="0.15">
      <c r="A43" s="106"/>
      <c r="B43" s="89" t="s">
        <v>80</v>
      </c>
      <c r="C43" s="46"/>
      <c r="D43" s="76">
        <v>250</v>
      </c>
      <c r="E43" s="47"/>
    </row>
    <row r="44" spans="1:17" ht="22.5" customHeight="1" x14ac:dyDescent="0.15">
      <c r="A44" s="150" t="s">
        <v>84</v>
      </c>
      <c r="B44" s="151"/>
      <c r="C44" s="49"/>
      <c r="D44" s="79">
        <v>2500</v>
      </c>
      <c r="E44" s="47"/>
    </row>
    <row r="45" spans="1:17" ht="22.5" customHeight="1" x14ac:dyDescent="0.15">
      <c r="A45" s="131" t="s">
        <v>101</v>
      </c>
      <c r="B45" s="151"/>
      <c r="C45" s="49"/>
      <c r="D45" s="79">
        <v>350</v>
      </c>
      <c r="E45" s="47"/>
    </row>
    <row r="46" spans="1:17" ht="22.5" customHeight="1" x14ac:dyDescent="0.15">
      <c r="A46" s="131" t="s">
        <v>102</v>
      </c>
      <c r="B46" s="151"/>
      <c r="C46" s="49"/>
      <c r="D46" s="79">
        <v>300</v>
      </c>
      <c r="E46" s="47"/>
    </row>
    <row r="47" spans="1:17" ht="22.5" customHeight="1" x14ac:dyDescent="0.15">
      <c r="A47" s="153" t="s">
        <v>81</v>
      </c>
      <c r="B47" s="152"/>
      <c r="C47" s="49"/>
      <c r="D47" s="79">
        <v>250</v>
      </c>
      <c r="E47" s="47"/>
    </row>
    <row r="48" spans="1:17" ht="22.5" customHeight="1" x14ac:dyDescent="0.15">
      <c r="A48" s="72" t="s">
        <v>85</v>
      </c>
      <c r="B48" s="87"/>
      <c r="C48" s="44"/>
      <c r="D48" s="77"/>
      <c r="E48" s="47"/>
    </row>
    <row r="49" spans="1:15" ht="22.5" customHeight="1" x14ac:dyDescent="0.15">
      <c r="A49" s="78"/>
      <c r="B49" s="88" t="s">
        <v>79</v>
      </c>
      <c r="C49" s="45"/>
      <c r="D49" s="74">
        <v>550</v>
      </c>
      <c r="E49" s="47"/>
    </row>
    <row r="50" spans="1:15" ht="22.5" customHeight="1" x14ac:dyDescent="0.15">
      <c r="A50" s="106"/>
      <c r="B50" s="89" t="s">
        <v>80</v>
      </c>
      <c r="C50" s="46"/>
      <c r="D50" s="76">
        <v>200</v>
      </c>
      <c r="E50" s="47"/>
    </row>
    <row r="51" spans="1:15" ht="22.5" customHeight="1" x14ac:dyDescent="0.15">
      <c r="A51" s="153" t="s">
        <v>103</v>
      </c>
      <c r="B51" s="152"/>
      <c r="C51" s="49"/>
      <c r="D51" s="79">
        <v>50</v>
      </c>
      <c r="E51" s="47"/>
    </row>
    <row r="52" spans="1:15" ht="22.5" customHeight="1" x14ac:dyDescent="0.15">
      <c r="A52" s="72" t="s">
        <v>86</v>
      </c>
      <c r="B52" s="90"/>
      <c r="C52" s="48"/>
      <c r="D52" s="105"/>
      <c r="E52" s="50"/>
    </row>
    <row r="53" spans="1:15" ht="22.5" customHeight="1" x14ac:dyDescent="0.15">
      <c r="A53" s="73"/>
      <c r="B53" s="85" t="s">
        <v>94</v>
      </c>
      <c r="C53" s="45"/>
      <c r="D53" s="74">
        <v>6</v>
      </c>
      <c r="E53" s="47"/>
    </row>
    <row r="54" spans="1:15" ht="22.5" customHeight="1" x14ac:dyDescent="0.15">
      <c r="A54" s="73"/>
      <c r="B54" s="85" t="s">
        <v>95</v>
      </c>
      <c r="C54" s="45"/>
      <c r="D54" s="74">
        <v>3</v>
      </c>
      <c r="E54" s="47"/>
    </row>
    <row r="55" spans="1:15" ht="22.5" customHeight="1" x14ac:dyDescent="0.15">
      <c r="A55" s="73"/>
      <c r="B55" s="84" t="s">
        <v>91</v>
      </c>
      <c r="C55" s="45"/>
      <c r="D55" s="74">
        <v>50</v>
      </c>
      <c r="E55" s="47"/>
    </row>
    <row r="56" spans="1:15" ht="22.5" customHeight="1" thickBot="1" x14ac:dyDescent="0.2">
      <c r="A56" s="31"/>
      <c r="B56" s="91" t="s">
        <v>92</v>
      </c>
      <c r="C56" s="80"/>
      <c r="D56" s="81">
        <v>25</v>
      </c>
      <c r="E56" s="47"/>
    </row>
    <row r="57" spans="1:15" ht="22.5" customHeight="1" x14ac:dyDescent="0.15">
      <c r="M57" s="5"/>
      <c r="N57" s="5"/>
      <c r="O57" s="5"/>
    </row>
    <row r="58" spans="1:15" ht="22.5" customHeight="1" x14ac:dyDescent="0.15">
      <c r="A58" s="149" t="s">
        <v>30</v>
      </c>
      <c r="B58" s="149"/>
      <c r="C58" s="149"/>
      <c r="D58" s="149"/>
      <c r="E58" s="149"/>
      <c r="F58" s="149"/>
      <c r="G58" s="149"/>
      <c r="H58" s="149"/>
      <c r="I58" s="149"/>
      <c r="J58" s="149"/>
      <c r="K58" s="149"/>
      <c r="L58" s="149"/>
      <c r="M58" s="149"/>
      <c r="N58" s="149"/>
      <c r="O58" s="10"/>
    </row>
    <row r="59" spans="1:15" ht="22.5" customHeight="1" x14ac:dyDescent="0.15">
      <c r="A59" s="149" t="s">
        <v>31</v>
      </c>
      <c r="B59" s="149"/>
      <c r="C59" s="149"/>
      <c r="D59" s="149"/>
      <c r="E59" s="149"/>
      <c r="F59" s="149"/>
      <c r="G59" s="149"/>
      <c r="H59" s="149"/>
      <c r="I59" s="149"/>
      <c r="J59" s="149"/>
      <c r="K59" s="149"/>
      <c r="L59" s="149"/>
      <c r="M59" s="149"/>
      <c r="N59" s="149"/>
      <c r="O59" s="10"/>
    </row>
    <row r="60" spans="1:15" ht="22.5" customHeight="1" x14ac:dyDescent="0.15">
      <c r="A60" s="10" t="s">
        <v>70</v>
      </c>
    </row>
  </sheetData>
  <mergeCells count="24">
    <mergeCell ref="A58:N58"/>
    <mergeCell ref="A59:N59"/>
    <mergeCell ref="A25:B25"/>
    <mergeCell ref="A26:B26"/>
    <mergeCell ref="A27:B27"/>
    <mergeCell ref="A31:B31"/>
    <mergeCell ref="C35:D35"/>
    <mergeCell ref="A44:B44"/>
    <mergeCell ref="A45:B45"/>
    <mergeCell ref="A46:B46"/>
    <mergeCell ref="A47:B47"/>
    <mergeCell ref="A51:B51"/>
    <mergeCell ref="A24:B24"/>
    <mergeCell ref="A10:B12"/>
    <mergeCell ref="C11:G11"/>
    <mergeCell ref="L11:O11"/>
    <mergeCell ref="A13:B13"/>
    <mergeCell ref="A14:B14"/>
    <mergeCell ref="A15:B15"/>
    <mergeCell ref="A16:B16"/>
    <mergeCell ref="A17:B17"/>
    <mergeCell ref="A21:B23"/>
    <mergeCell ref="C22:G22"/>
    <mergeCell ref="L22:O22"/>
  </mergeCells>
  <phoneticPr fontId="1"/>
  <printOptions horizontalCentered="1"/>
  <pageMargins left="0.78740157480314965" right="0.59055118110236227" top="0.78740157480314965" bottom="0.59055118110236227" header="0.51181102362204722" footer="0.51181102362204722"/>
  <pageSetup paperSize="9" scale="62" fitToHeight="3" orientation="portrait" r:id="rId1"/>
  <headerFooter alignWithMargins="0"/>
  <rowBreaks count="1" manualBreakCount="1">
    <brk id="29"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topLeftCell="A20" zoomScaleNormal="100" zoomScaleSheetLayoutView="100" workbookViewId="0">
      <selection activeCell="A34" sqref="A34:XFD56"/>
    </sheetView>
  </sheetViews>
  <sheetFormatPr defaultRowHeight="15" customHeight="1" x14ac:dyDescent="0.15"/>
  <cols>
    <col min="1" max="1" width="2.5" style="4" customWidth="1"/>
    <col min="2" max="2" width="23.125" style="4" customWidth="1"/>
    <col min="3" max="3" width="8.75" style="4" customWidth="1"/>
    <col min="4" max="4" width="8.875" style="4" customWidth="1"/>
    <col min="5" max="5" width="8.875" style="4" hidden="1" customWidth="1"/>
    <col min="6" max="16" width="8.75" style="4" customWidth="1"/>
    <col min="17" max="16384" width="9" style="4"/>
  </cols>
  <sheetData>
    <row r="1" spans="1:17" s="38" customFormat="1" ht="15" customHeight="1" x14ac:dyDescent="0.15">
      <c r="A1" s="43" t="s">
        <v>58</v>
      </c>
      <c r="B1" s="37"/>
      <c r="C1" s="37"/>
      <c r="D1" s="37"/>
      <c r="E1" s="37"/>
      <c r="F1" s="37"/>
      <c r="G1" s="37"/>
      <c r="H1" s="37"/>
      <c r="I1" s="37"/>
      <c r="J1" s="37"/>
      <c r="K1" s="37"/>
      <c r="L1" s="37"/>
      <c r="M1" s="37"/>
      <c r="N1" s="37"/>
      <c r="O1" s="37"/>
      <c r="Q1" s="93">
        <v>10.42</v>
      </c>
    </row>
    <row r="2" spans="1:17" ht="15" customHeight="1" x14ac:dyDescent="0.15">
      <c r="N2" s="5"/>
      <c r="O2" s="5" t="s">
        <v>98</v>
      </c>
    </row>
    <row r="3" spans="1:17" ht="15" customHeight="1" x14ac:dyDescent="0.15">
      <c r="A3" s="11" t="s">
        <v>72</v>
      </c>
      <c r="N3" s="5"/>
      <c r="O3" s="5"/>
    </row>
    <row r="4" spans="1:17" ht="15" customHeight="1" x14ac:dyDescent="0.15">
      <c r="A4" s="4" t="s">
        <v>74</v>
      </c>
      <c r="M4" s="5"/>
      <c r="N4" s="5"/>
      <c r="O4" s="5"/>
    </row>
    <row r="5" spans="1:17" ht="15" customHeight="1" x14ac:dyDescent="0.15">
      <c r="A5" s="4" t="s">
        <v>20</v>
      </c>
    </row>
    <row r="6" spans="1:17" ht="15" customHeight="1" x14ac:dyDescent="0.15">
      <c r="A6" s="4" t="s">
        <v>27</v>
      </c>
    </row>
    <row r="9" spans="1:17" ht="15" customHeight="1" thickBot="1" x14ac:dyDescent="0.2">
      <c r="A9" s="4" t="s">
        <v>77</v>
      </c>
      <c r="M9" s="5"/>
      <c r="N9" s="5"/>
      <c r="O9" s="5" t="s">
        <v>3</v>
      </c>
    </row>
    <row r="10" spans="1:17" ht="15" customHeight="1" x14ac:dyDescent="0.15">
      <c r="A10" s="133" t="s">
        <v>75</v>
      </c>
      <c r="B10" s="134"/>
      <c r="C10" s="24" t="s">
        <v>2</v>
      </c>
      <c r="D10" s="25"/>
      <c r="E10" s="25"/>
      <c r="F10" s="25"/>
      <c r="G10" s="26"/>
      <c r="H10" s="24" t="s">
        <v>68</v>
      </c>
      <c r="I10" s="25"/>
      <c r="J10" s="25"/>
      <c r="K10" s="26"/>
      <c r="L10" s="34" t="s">
        <v>69</v>
      </c>
      <c r="M10" s="25"/>
      <c r="N10" s="25"/>
      <c r="O10" s="26"/>
    </row>
    <row r="11" spans="1:17" ht="15" customHeight="1" x14ac:dyDescent="0.15">
      <c r="A11" s="135"/>
      <c r="B11" s="136"/>
      <c r="C11" s="128" t="s">
        <v>1</v>
      </c>
      <c r="D11" s="129"/>
      <c r="E11" s="129"/>
      <c r="F11" s="129"/>
      <c r="G11" s="130"/>
      <c r="H11" s="35" t="s">
        <v>65</v>
      </c>
      <c r="I11" s="23"/>
      <c r="J11" s="23"/>
      <c r="K11" s="36"/>
      <c r="L11" s="129" t="s">
        <v>0</v>
      </c>
      <c r="M11" s="129"/>
      <c r="N11" s="129"/>
      <c r="O11" s="130"/>
    </row>
    <row r="12" spans="1:17" ht="23.25" thickBot="1" x14ac:dyDescent="0.2">
      <c r="A12" s="137"/>
      <c r="B12" s="138"/>
      <c r="C12" s="30" t="s">
        <v>6</v>
      </c>
      <c r="D12" s="98" t="s">
        <v>61</v>
      </c>
      <c r="E12" s="92" t="s">
        <v>61</v>
      </c>
      <c r="F12" s="100" t="s">
        <v>62</v>
      </c>
      <c r="G12" s="103" t="s">
        <v>63</v>
      </c>
      <c r="H12" s="30" t="s">
        <v>6</v>
      </c>
      <c r="I12" s="57" t="s">
        <v>61</v>
      </c>
      <c r="J12" s="58" t="s">
        <v>62</v>
      </c>
      <c r="K12" s="59" t="s">
        <v>63</v>
      </c>
      <c r="L12" s="22" t="s">
        <v>6</v>
      </c>
      <c r="M12" s="57" t="s">
        <v>61</v>
      </c>
      <c r="N12" s="58" t="s">
        <v>62</v>
      </c>
      <c r="O12" s="59" t="s">
        <v>63</v>
      </c>
    </row>
    <row r="13" spans="1:17" ht="22.5" customHeight="1" x14ac:dyDescent="0.15">
      <c r="A13" s="131" t="s">
        <v>66</v>
      </c>
      <c r="B13" s="132"/>
      <c r="C13" s="29">
        <f>D13*10</f>
        <v>3280</v>
      </c>
      <c r="D13" s="60">
        <f>INT(E13*$Q$1)-INT(0.9*INT(E13*$Q$1))</f>
        <v>328</v>
      </c>
      <c r="E13" s="94">
        <f>'地域区分 その他'!D13</f>
        <v>314</v>
      </c>
      <c r="F13" s="61">
        <f>INT(E13*$Q$1)-INT(0.8*INT(E13*$Q$1))</f>
        <v>655</v>
      </c>
      <c r="G13" s="62">
        <f>INT(E13*$Q$1)-INT(0.7*INT(E13*$Q$1))</f>
        <v>982</v>
      </c>
      <c r="H13" s="29">
        <f>I13*10</f>
        <v>4100</v>
      </c>
      <c r="I13" s="69">
        <f>ROUND(1.25*D13,0)</f>
        <v>410</v>
      </c>
      <c r="J13" s="61">
        <f>I13*2</f>
        <v>820</v>
      </c>
      <c r="K13" s="62">
        <f>I13*3</f>
        <v>1230</v>
      </c>
      <c r="L13" s="21">
        <f>M13*10</f>
        <v>4920</v>
      </c>
      <c r="M13" s="69">
        <f>ROUND(D13*1.5,0)</f>
        <v>492</v>
      </c>
      <c r="N13" s="61">
        <f>M13*2</f>
        <v>984</v>
      </c>
      <c r="O13" s="62">
        <f>M13*3</f>
        <v>1476</v>
      </c>
    </row>
    <row r="14" spans="1:17" ht="22.5" customHeight="1" x14ac:dyDescent="0.15">
      <c r="A14" s="139" t="s">
        <v>67</v>
      </c>
      <c r="B14" s="140"/>
      <c r="C14" s="27">
        <f>D14*10</f>
        <v>4910</v>
      </c>
      <c r="D14" s="63">
        <f>INT(E14*$Q$1)-INT(0.9*INT(E14*$Q$1))</f>
        <v>491</v>
      </c>
      <c r="E14" s="94">
        <f>'地域区分 その他'!D14</f>
        <v>471</v>
      </c>
      <c r="F14" s="64">
        <f>INT(E14*$Q$1)-INT(0.8*INT(E14*$Q$1))</f>
        <v>982</v>
      </c>
      <c r="G14" s="65">
        <f t="shared" ref="G14:G17" si="0">INT(E14*$Q$1)-INT(0.7*INT(E14*$Q$1))</f>
        <v>1473</v>
      </c>
      <c r="H14" s="27">
        <f>I14*10</f>
        <v>6140</v>
      </c>
      <c r="I14" s="70">
        <f>ROUND(1.25*D14,0)</f>
        <v>614</v>
      </c>
      <c r="J14" s="64">
        <f>I14*2</f>
        <v>1228</v>
      </c>
      <c r="K14" s="65">
        <f>I14*3</f>
        <v>1842</v>
      </c>
      <c r="L14" s="18">
        <f>M14*10</f>
        <v>7370</v>
      </c>
      <c r="M14" s="70">
        <f>ROUND(D14*1.5,0)</f>
        <v>737</v>
      </c>
      <c r="N14" s="64">
        <f>M14*2</f>
        <v>1474</v>
      </c>
      <c r="O14" s="65">
        <f>M14*3</f>
        <v>2211</v>
      </c>
    </row>
    <row r="15" spans="1:17" ht="22.5" customHeight="1" x14ac:dyDescent="0.15">
      <c r="A15" s="139" t="s">
        <v>4</v>
      </c>
      <c r="B15" s="140"/>
      <c r="C15" s="27">
        <f>D15*10</f>
        <v>8580</v>
      </c>
      <c r="D15" s="63">
        <f t="shared" ref="D15:D17" si="1">INT(E15*$Q$1)-INT(0.9*INT(E15*$Q$1))</f>
        <v>858</v>
      </c>
      <c r="E15" s="94">
        <f>'地域区分 その他'!D15</f>
        <v>823</v>
      </c>
      <c r="F15" s="64">
        <f>INT(E15*$Q$1)-INT(0.8*INT(E15*$Q$1))</f>
        <v>1715</v>
      </c>
      <c r="G15" s="65">
        <f t="shared" si="0"/>
        <v>2573</v>
      </c>
      <c r="H15" s="27">
        <f>I15*10</f>
        <v>10730</v>
      </c>
      <c r="I15" s="70">
        <f>ROUND(1.25*D15,0)</f>
        <v>1073</v>
      </c>
      <c r="J15" s="64">
        <f>I15*2</f>
        <v>2146</v>
      </c>
      <c r="K15" s="65">
        <f>I15*3</f>
        <v>3219</v>
      </c>
      <c r="L15" s="18">
        <f>M15*10</f>
        <v>12870</v>
      </c>
      <c r="M15" s="70">
        <f t="shared" ref="M15:M17" si="2">ROUND(D15*1.5,0)</f>
        <v>1287</v>
      </c>
      <c r="N15" s="64">
        <f>M15*2</f>
        <v>2574</v>
      </c>
      <c r="O15" s="65">
        <f>M15*3</f>
        <v>3861</v>
      </c>
    </row>
    <row r="16" spans="1:17" ht="22.5" customHeight="1" x14ac:dyDescent="0.15">
      <c r="A16" s="139" t="s">
        <v>5</v>
      </c>
      <c r="B16" s="140"/>
      <c r="C16" s="27">
        <f>D16*10</f>
        <v>11760</v>
      </c>
      <c r="D16" s="63">
        <f t="shared" si="1"/>
        <v>1176</v>
      </c>
      <c r="E16" s="94">
        <f>'地域区分 その他'!D16</f>
        <v>1128</v>
      </c>
      <c r="F16" s="64">
        <f>INT(E16*$Q$1)-INT(0.8*INT(E16*$Q$1))</f>
        <v>2351</v>
      </c>
      <c r="G16" s="65">
        <f t="shared" si="0"/>
        <v>3526</v>
      </c>
      <c r="H16" s="27">
        <f>I16*10</f>
        <v>14700</v>
      </c>
      <c r="I16" s="70">
        <f t="shared" ref="I16" si="3">ROUND(1.25*D16,0)</f>
        <v>1470</v>
      </c>
      <c r="J16" s="64">
        <f>I16*2</f>
        <v>2940</v>
      </c>
      <c r="K16" s="65">
        <f>I16*3</f>
        <v>4410</v>
      </c>
      <c r="L16" s="18">
        <f>M16*10</f>
        <v>17640</v>
      </c>
      <c r="M16" s="70">
        <f t="shared" si="2"/>
        <v>1764</v>
      </c>
      <c r="N16" s="64">
        <f>M16*2</f>
        <v>3528</v>
      </c>
      <c r="O16" s="65">
        <f>M16*3</f>
        <v>5292</v>
      </c>
    </row>
    <row r="17" spans="1:17" ht="24.75" customHeight="1" thickBot="1" x14ac:dyDescent="0.2">
      <c r="A17" s="145" t="s">
        <v>73</v>
      </c>
      <c r="B17" s="146"/>
      <c r="C17" s="28">
        <f>D17*10</f>
        <v>3070</v>
      </c>
      <c r="D17" s="66">
        <f t="shared" si="1"/>
        <v>307</v>
      </c>
      <c r="E17" s="94">
        <f>'地域区分 その他'!D17</f>
        <v>294</v>
      </c>
      <c r="F17" s="67">
        <f>INT(E17*$Q$1)-INT(0.8*INT(E17*$Q$1))</f>
        <v>613</v>
      </c>
      <c r="G17" s="68">
        <f t="shared" si="0"/>
        <v>919</v>
      </c>
      <c r="H17" s="28">
        <f>I17*10</f>
        <v>3840</v>
      </c>
      <c r="I17" s="66">
        <f>ROUND(1.25*D17,0)</f>
        <v>384</v>
      </c>
      <c r="J17" s="67">
        <f>I17*2</f>
        <v>768</v>
      </c>
      <c r="K17" s="68">
        <f>I17*3</f>
        <v>1152</v>
      </c>
      <c r="L17" s="19">
        <f>M17*10</f>
        <v>4610</v>
      </c>
      <c r="M17" s="66">
        <f t="shared" si="2"/>
        <v>461</v>
      </c>
      <c r="N17" s="67">
        <f>M17*2</f>
        <v>922</v>
      </c>
      <c r="O17" s="68">
        <f>M17*3</f>
        <v>1383</v>
      </c>
    </row>
    <row r="18" spans="1:17" ht="24.75" customHeight="1" x14ac:dyDescent="0.15">
      <c r="A18" s="8"/>
      <c r="B18" s="8"/>
      <c r="C18" s="9"/>
      <c r="D18" s="39"/>
      <c r="E18" s="39"/>
      <c r="F18" s="9"/>
      <c r="G18" s="9"/>
      <c r="H18" s="9"/>
      <c r="I18" s="39"/>
      <c r="J18" s="9"/>
      <c r="K18" s="9"/>
      <c r="L18" s="9"/>
      <c r="M18" s="39"/>
      <c r="N18" s="9"/>
      <c r="O18" s="9"/>
    </row>
    <row r="20" spans="1:17" ht="15" customHeight="1" thickBot="1" x14ac:dyDescent="0.2">
      <c r="A20" s="4" t="s">
        <v>76</v>
      </c>
      <c r="M20" s="5"/>
      <c r="N20" s="5"/>
      <c r="O20" s="5" t="s">
        <v>3</v>
      </c>
    </row>
    <row r="21" spans="1:17" ht="15" customHeight="1" x14ac:dyDescent="0.15">
      <c r="A21" s="133" t="s">
        <v>75</v>
      </c>
      <c r="B21" s="134"/>
      <c r="C21" s="24" t="s">
        <v>2</v>
      </c>
      <c r="D21" s="25"/>
      <c r="E21" s="25"/>
      <c r="F21" s="25"/>
      <c r="G21" s="26"/>
      <c r="H21" s="24" t="s">
        <v>59</v>
      </c>
      <c r="I21" s="25"/>
      <c r="J21" s="25"/>
      <c r="K21" s="26"/>
      <c r="L21" s="34" t="s">
        <v>60</v>
      </c>
      <c r="M21" s="25"/>
      <c r="N21" s="25"/>
      <c r="O21" s="26"/>
    </row>
    <row r="22" spans="1:17" ht="15" customHeight="1" x14ac:dyDescent="0.15">
      <c r="A22" s="135"/>
      <c r="B22" s="136"/>
      <c r="C22" s="128" t="s">
        <v>1</v>
      </c>
      <c r="D22" s="129"/>
      <c r="E22" s="129"/>
      <c r="F22" s="129"/>
      <c r="G22" s="130"/>
      <c r="H22" s="35" t="s">
        <v>65</v>
      </c>
      <c r="I22" s="23"/>
      <c r="J22" s="23"/>
      <c r="K22" s="36"/>
      <c r="L22" s="129" t="s">
        <v>0</v>
      </c>
      <c r="M22" s="129"/>
      <c r="N22" s="129"/>
      <c r="O22" s="130"/>
    </row>
    <row r="23" spans="1:17" ht="23.25" thickBot="1" x14ac:dyDescent="0.2">
      <c r="A23" s="137"/>
      <c r="B23" s="138"/>
      <c r="C23" s="30" t="s">
        <v>6</v>
      </c>
      <c r="D23" s="98" t="s">
        <v>61</v>
      </c>
      <c r="E23" s="92" t="s">
        <v>61</v>
      </c>
      <c r="F23" s="100" t="s">
        <v>62</v>
      </c>
      <c r="G23" s="103" t="s">
        <v>63</v>
      </c>
      <c r="H23" s="30" t="s">
        <v>6</v>
      </c>
      <c r="I23" s="57" t="s">
        <v>61</v>
      </c>
      <c r="J23" s="58" t="s">
        <v>62</v>
      </c>
      <c r="K23" s="59" t="s">
        <v>63</v>
      </c>
      <c r="L23" s="22" t="s">
        <v>6</v>
      </c>
      <c r="M23" s="57" t="s">
        <v>61</v>
      </c>
      <c r="N23" s="58" t="s">
        <v>62</v>
      </c>
      <c r="O23" s="59" t="s">
        <v>63</v>
      </c>
    </row>
    <row r="24" spans="1:17" ht="22.5" customHeight="1" x14ac:dyDescent="0.15">
      <c r="A24" s="131" t="s">
        <v>66</v>
      </c>
      <c r="B24" s="132"/>
      <c r="C24" s="29">
        <f>D24*10</f>
        <v>2780</v>
      </c>
      <c r="D24" s="60">
        <f t="shared" ref="D24:D27" si="4">INT(E24*$Q$1)-INT(0.9*INT(E24*$Q$1))</f>
        <v>278</v>
      </c>
      <c r="E24" s="94">
        <f>'地域区分 その他'!D24</f>
        <v>266</v>
      </c>
      <c r="F24" s="61">
        <f t="shared" ref="F24:F27" si="5">INT(E24*$Q$1)-INT(0.8*INT(E24*$Q$1))</f>
        <v>555</v>
      </c>
      <c r="G24" s="62">
        <f t="shared" ref="G24:G26" si="6">INT(E24*$Q$1)-INT(0.7*INT(E24*$Q$1))</f>
        <v>832</v>
      </c>
      <c r="H24" s="29">
        <f>I24*10</f>
        <v>3480</v>
      </c>
      <c r="I24" s="69">
        <f>ROUND(1.25*D24,0)</f>
        <v>348</v>
      </c>
      <c r="J24" s="61">
        <f>I24*2</f>
        <v>696</v>
      </c>
      <c r="K24" s="62">
        <f>I24*3</f>
        <v>1044</v>
      </c>
      <c r="L24" s="21">
        <f>M24*10</f>
        <v>4170</v>
      </c>
      <c r="M24" s="69">
        <f>ROUND(D24*1.5,0)</f>
        <v>417</v>
      </c>
      <c r="N24" s="61">
        <f>M24*2</f>
        <v>834</v>
      </c>
      <c r="O24" s="62">
        <f>M24*3</f>
        <v>1251</v>
      </c>
    </row>
    <row r="25" spans="1:17" ht="22.5" customHeight="1" x14ac:dyDescent="0.15">
      <c r="A25" s="139" t="s">
        <v>67</v>
      </c>
      <c r="B25" s="140"/>
      <c r="C25" s="27">
        <f>D25*10</f>
        <v>4160</v>
      </c>
      <c r="D25" s="63">
        <f t="shared" si="4"/>
        <v>416</v>
      </c>
      <c r="E25" s="94">
        <f>'地域区分 その他'!D25</f>
        <v>399</v>
      </c>
      <c r="F25" s="64">
        <f t="shared" si="5"/>
        <v>832</v>
      </c>
      <c r="G25" s="65">
        <f t="shared" si="6"/>
        <v>1248</v>
      </c>
      <c r="H25" s="27">
        <f t="shared" ref="H25:H27" si="7">I25*10</f>
        <v>5200</v>
      </c>
      <c r="I25" s="70">
        <f>ROUND(1.25*D25,0)</f>
        <v>520</v>
      </c>
      <c r="J25" s="64">
        <f t="shared" ref="J25:J27" si="8">I25*2</f>
        <v>1040</v>
      </c>
      <c r="K25" s="65">
        <f t="shared" ref="K25:K27" si="9">I25*3</f>
        <v>1560</v>
      </c>
      <c r="L25" s="18">
        <f>M25*10</f>
        <v>6240</v>
      </c>
      <c r="M25" s="70">
        <f>ROUND(D25*1.5,0)</f>
        <v>624</v>
      </c>
      <c r="N25" s="64">
        <f>M25*2</f>
        <v>1248</v>
      </c>
      <c r="O25" s="65">
        <f>M25*3</f>
        <v>1872</v>
      </c>
    </row>
    <row r="26" spans="1:17" ht="22.5" customHeight="1" x14ac:dyDescent="0.15">
      <c r="A26" s="139" t="s">
        <v>4</v>
      </c>
      <c r="B26" s="140"/>
      <c r="C26" s="27">
        <f>D26*10</f>
        <v>5990</v>
      </c>
      <c r="D26" s="63">
        <f t="shared" si="4"/>
        <v>599</v>
      </c>
      <c r="E26" s="94">
        <f>'地域区分 その他'!D26</f>
        <v>574</v>
      </c>
      <c r="F26" s="64">
        <f t="shared" si="5"/>
        <v>1197</v>
      </c>
      <c r="G26" s="65">
        <f t="shared" si="6"/>
        <v>1795</v>
      </c>
      <c r="H26" s="27">
        <f t="shared" si="7"/>
        <v>7490</v>
      </c>
      <c r="I26" s="70">
        <f>ROUND(1.25*D26,0)</f>
        <v>749</v>
      </c>
      <c r="J26" s="64">
        <f t="shared" si="8"/>
        <v>1498</v>
      </c>
      <c r="K26" s="65">
        <f t="shared" si="9"/>
        <v>2247</v>
      </c>
      <c r="L26" s="18">
        <f>M26*10</f>
        <v>8990</v>
      </c>
      <c r="M26" s="70">
        <f>ROUND(D26*1.5,0)</f>
        <v>899</v>
      </c>
      <c r="N26" s="64">
        <f>M26*2</f>
        <v>1798</v>
      </c>
      <c r="O26" s="65">
        <f>M26*3</f>
        <v>2697</v>
      </c>
    </row>
    <row r="27" spans="1:17" ht="22.5" customHeight="1" thickBot="1" x14ac:dyDescent="0.2">
      <c r="A27" s="141" t="s">
        <v>5</v>
      </c>
      <c r="B27" s="142"/>
      <c r="C27" s="28">
        <f>D27*10</f>
        <v>8800</v>
      </c>
      <c r="D27" s="66">
        <f t="shared" si="4"/>
        <v>880</v>
      </c>
      <c r="E27" s="94">
        <f>'地域区分 その他'!D27</f>
        <v>844</v>
      </c>
      <c r="F27" s="67">
        <f t="shared" si="5"/>
        <v>1759</v>
      </c>
      <c r="G27" s="68">
        <f>INT(E27*$Q$1)-INT(0.7*INT(E27*$Q$1))</f>
        <v>2639</v>
      </c>
      <c r="H27" s="28">
        <f t="shared" si="7"/>
        <v>11000</v>
      </c>
      <c r="I27" s="71">
        <f>ROUND(1.25*D27,0)</f>
        <v>1100</v>
      </c>
      <c r="J27" s="67">
        <f t="shared" si="8"/>
        <v>2200</v>
      </c>
      <c r="K27" s="68">
        <f t="shared" si="9"/>
        <v>3300</v>
      </c>
      <c r="L27" s="19">
        <f>M27*10</f>
        <v>13200</v>
      </c>
      <c r="M27" s="71">
        <f>ROUND(D27*1.5,0)</f>
        <v>1320</v>
      </c>
      <c r="N27" s="67">
        <f>M27*2</f>
        <v>2640</v>
      </c>
      <c r="O27" s="68">
        <f>M27*3</f>
        <v>3960</v>
      </c>
    </row>
    <row r="28" spans="1:17" ht="22.5" customHeight="1" x14ac:dyDescent="0.15">
      <c r="A28" s="7"/>
      <c r="B28" s="7"/>
      <c r="C28" s="9"/>
      <c r="D28" s="39"/>
      <c r="E28" s="39"/>
      <c r="F28" s="9"/>
      <c r="G28" s="9"/>
      <c r="H28" s="9"/>
      <c r="I28" s="9"/>
      <c r="J28" s="9"/>
      <c r="K28" s="9"/>
      <c r="L28" s="9"/>
      <c r="M28" s="9"/>
      <c r="N28" s="9"/>
      <c r="O28" s="9"/>
    </row>
    <row r="30" spans="1:17" ht="15" customHeight="1" thickBot="1" x14ac:dyDescent="0.2">
      <c r="A30" s="4" t="s">
        <v>78</v>
      </c>
      <c r="I30" s="17" t="s">
        <v>3</v>
      </c>
      <c r="M30" s="5"/>
      <c r="N30" s="5"/>
    </row>
    <row r="31" spans="1:17" ht="23.25" thickBot="1" x14ac:dyDescent="0.2">
      <c r="A31" s="143"/>
      <c r="B31" s="144"/>
      <c r="C31" s="42" t="s">
        <v>6</v>
      </c>
      <c r="D31" s="99" t="s">
        <v>61</v>
      </c>
      <c r="E31" s="96" t="s">
        <v>61</v>
      </c>
      <c r="F31" s="101" t="s">
        <v>62</v>
      </c>
      <c r="G31" s="102" t="s">
        <v>63</v>
      </c>
      <c r="H31" s="16"/>
      <c r="I31" s="16"/>
      <c r="J31" s="16"/>
      <c r="K31" s="16"/>
      <c r="L31" s="16"/>
      <c r="M31" s="16"/>
      <c r="N31" s="16"/>
      <c r="O31" s="16"/>
    </row>
    <row r="32" spans="1:17" ht="21.75" customHeight="1" thickBot="1" x14ac:dyDescent="0.2">
      <c r="A32" s="31" t="s">
        <v>93</v>
      </c>
      <c r="B32" s="32"/>
      <c r="C32" s="33">
        <f>D32*10</f>
        <v>30860</v>
      </c>
      <c r="D32" s="54">
        <f>INT(E32*$Q$1)-INT(0.9*INT(E32*$Q$1))</f>
        <v>3086</v>
      </c>
      <c r="E32" s="97">
        <f>'地域区分 その他'!D32</f>
        <v>2961</v>
      </c>
      <c r="F32" s="55">
        <f>INT(E32*$Q$1)-INT(0.8*INT(E32*$Q$1))</f>
        <v>6171</v>
      </c>
      <c r="G32" s="56">
        <f>INT(E32*$Q$1)-INT(0.7*INT(E32*$Q$1))</f>
        <v>9256</v>
      </c>
      <c r="H32" s="16"/>
      <c r="I32" s="16"/>
      <c r="J32" s="16"/>
      <c r="K32" s="16"/>
      <c r="L32" s="16"/>
      <c r="M32" s="16"/>
      <c r="N32" s="16"/>
      <c r="O32" s="16"/>
      <c r="Q32" s="6"/>
    </row>
    <row r="33" spans="1:17" s="14" customFormat="1" ht="22.5" customHeight="1" x14ac:dyDescent="0.15">
      <c r="A33" s="12"/>
      <c r="B33" s="12"/>
      <c r="C33" s="13"/>
      <c r="D33" s="13"/>
      <c r="E33" s="13"/>
      <c r="F33" s="13"/>
      <c r="G33" s="13"/>
      <c r="H33" s="13"/>
      <c r="I33" s="13"/>
      <c r="J33" s="13"/>
      <c r="K33" s="13"/>
      <c r="L33" s="13"/>
      <c r="M33" s="13"/>
      <c r="N33" s="13"/>
      <c r="O33" s="13"/>
      <c r="Q33" s="15"/>
    </row>
    <row r="34" spans="1:17" ht="22.5" customHeight="1" thickBot="1" x14ac:dyDescent="0.2">
      <c r="A34" s="11" t="s">
        <v>71</v>
      </c>
      <c r="D34" s="5"/>
      <c r="N34" s="5"/>
      <c r="O34" s="5"/>
    </row>
    <row r="35" spans="1:17" ht="22.5" customHeight="1" thickBot="1" x14ac:dyDescent="0.2">
      <c r="A35" s="107"/>
      <c r="B35" s="108"/>
      <c r="C35" s="147" t="s">
        <v>97</v>
      </c>
      <c r="D35" s="148"/>
      <c r="E35" s="50"/>
    </row>
    <row r="36" spans="1:17" ht="22.5" customHeight="1" x14ac:dyDescent="0.15">
      <c r="A36" s="78" t="s">
        <v>83</v>
      </c>
      <c r="B36" s="83"/>
      <c r="C36" s="82"/>
      <c r="D36" s="104"/>
      <c r="E36" s="50"/>
    </row>
    <row r="37" spans="1:17" ht="22.5" customHeight="1" x14ac:dyDescent="0.15">
      <c r="A37" s="73"/>
      <c r="B37" s="84" t="s">
        <v>87</v>
      </c>
      <c r="C37" s="45"/>
      <c r="D37" s="74">
        <v>600</v>
      </c>
      <c r="E37" s="47"/>
    </row>
    <row r="38" spans="1:17" ht="22.5" customHeight="1" x14ac:dyDescent="0.15">
      <c r="A38" s="73"/>
      <c r="B38" s="84" t="s">
        <v>88</v>
      </c>
      <c r="C38" s="45"/>
      <c r="D38" s="74">
        <v>325</v>
      </c>
      <c r="E38" s="47"/>
    </row>
    <row r="39" spans="1:17" ht="22.5" customHeight="1" x14ac:dyDescent="0.15">
      <c r="A39" s="73"/>
      <c r="B39" s="85" t="s">
        <v>89</v>
      </c>
      <c r="C39" s="45"/>
      <c r="D39" s="74">
        <v>600</v>
      </c>
      <c r="E39" s="47"/>
    </row>
    <row r="40" spans="1:17" ht="22.5" customHeight="1" x14ac:dyDescent="0.15">
      <c r="A40" s="75"/>
      <c r="B40" s="86" t="s">
        <v>90</v>
      </c>
      <c r="C40" s="46"/>
      <c r="D40" s="76">
        <v>325</v>
      </c>
      <c r="E40" s="47"/>
    </row>
    <row r="41" spans="1:17" ht="22.5" customHeight="1" x14ac:dyDescent="0.15">
      <c r="A41" s="72" t="s">
        <v>82</v>
      </c>
      <c r="B41" s="87"/>
      <c r="C41" s="44"/>
      <c r="D41" s="77"/>
      <c r="E41" s="47"/>
    </row>
    <row r="42" spans="1:17" ht="22.5" customHeight="1" x14ac:dyDescent="0.15">
      <c r="A42" s="78"/>
      <c r="B42" s="88" t="s">
        <v>79</v>
      </c>
      <c r="C42" s="45"/>
      <c r="D42" s="74">
        <v>500</v>
      </c>
      <c r="E42" s="47"/>
    </row>
    <row r="43" spans="1:17" ht="22.5" customHeight="1" x14ac:dyDescent="0.15">
      <c r="A43" s="106"/>
      <c r="B43" s="89" t="s">
        <v>80</v>
      </c>
      <c r="C43" s="46"/>
      <c r="D43" s="76">
        <v>250</v>
      </c>
      <c r="E43" s="47"/>
    </row>
    <row r="44" spans="1:17" ht="22.5" customHeight="1" x14ac:dyDescent="0.15">
      <c r="A44" s="150" t="s">
        <v>84</v>
      </c>
      <c r="B44" s="151"/>
      <c r="C44" s="49"/>
      <c r="D44" s="79">
        <v>2500</v>
      </c>
      <c r="E44" s="47"/>
    </row>
    <row r="45" spans="1:17" ht="22.5" customHeight="1" x14ac:dyDescent="0.15">
      <c r="A45" s="131" t="s">
        <v>101</v>
      </c>
      <c r="B45" s="151"/>
      <c r="C45" s="49"/>
      <c r="D45" s="79">
        <v>350</v>
      </c>
      <c r="E45" s="47"/>
    </row>
    <row r="46" spans="1:17" ht="22.5" customHeight="1" x14ac:dyDescent="0.15">
      <c r="A46" s="131" t="s">
        <v>102</v>
      </c>
      <c r="B46" s="151"/>
      <c r="C46" s="49"/>
      <c r="D46" s="79">
        <v>300</v>
      </c>
      <c r="E46" s="47"/>
    </row>
    <row r="47" spans="1:17" ht="22.5" customHeight="1" x14ac:dyDescent="0.15">
      <c r="A47" s="153" t="s">
        <v>81</v>
      </c>
      <c r="B47" s="152"/>
      <c r="C47" s="49"/>
      <c r="D47" s="79">
        <v>250</v>
      </c>
      <c r="E47" s="47"/>
    </row>
    <row r="48" spans="1:17" ht="22.5" customHeight="1" x14ac:dyDescent="0.15">
      <c r="A48" s="72" t="s">
        <v>85</v>
      </c>
      <c r="B48" s="87"/>
      <c r="C48" s="44"/>
      <c r="D48" s="77"/>
      <c r="E48" s="47"/>
    </row>
    <row r="49" spans="1:15" ht="22.5" customHeight="1" x14ac:dyDescent="0.15">
      <c r="A49" s="78"/>
      <c r="B49" s="88" t="s">
        <v>79</v>
      </c>
      <c r="C49" s="45"/>
      <c r="D49" s="74">
        <v>550</v>
      </c>
      <c r="E49" s="47"/>
    </row>
    <row r="50" spans="1:15" ht="22.5" customHeight="1" x14ac:dyDescent="0.15">
      <c r="A50" s="106"/>
      <c r="B50" s="89" t="s">
        <v>80</v>
      </c>
      <c r="C50" s="46"/>
      <c r="D50" s="76">
        <v>200</v>
      </c>
      <c r="E50" s="47"/>
    </row>
    <row r="51" spans="1:15" ht="22.5" customHeight="1" x14ac:dyDescent="0.15">
      <c r="A51" s="153" t="s">
        <v>103</v>
      </c>
      <c r="B51" s="152"/>
      <c r="C51" s="49"/>
      <c r="D51" s="79">
        <v>50</v>
      </c>
      <c r="E51" s="47"/>
    </row>
    <row r="52" spans="1:15" ht="22.5" customHeight="1" x14ac:dyDescent="0.15">
      <c r="A52" s="72" t="s">
        <v>86</v>
      </c>
      <c r="B52" s="90"/>
      <c r="C52" s="48"/>
      <c r="D52" s="105"/>
      <c r="E52" s="50"/>
    </row>
    <row r="53" spans="1:15" ht="22.5" customHeight="1" x14ac:dyDescent="0.15">
      <c r="A53" s="73"/>
      <c r="B53" s="85" t="s">
        <v>94</v>
      </c>
      <c r="C53" s="45"/>
      <c r="D53" s="74">
        <v>6</v>
      </c>
      <c r="E53" s="47"/>
    </row>
    <row r="54" spans="1:15" ht="22.5" customHeight="1" x14ac:dyDescent="0.15">
      <c r="A54" s="73"/>
      <c r="B54" s="85" t="s">
        <v>95</v>
      </c>
      <c r="C54" s="45"/>
      <c r="D54" s="74">
        <v>3</v>
      </c>
      <c r="E54" s="47"/>
    </row>
    <row r="55" spans="1:15" ht="22.5" customHeight="1" x14ac:dyDescent="0.15">
      <c r="A55" s="73"/>
      <c r="B55" s="84" t="s">
        <v>91</v>
      </c>
      <c r="C55" s="45"/>
      <c r="D55" s="74">
        <v>50</v>
      </c>
      <c r="E55" s="47"/>
    </row>
    <row r="56" spans="1:15" ht="22.5" customHeight="1" thickBot="1" x14ac:dyDescent="0.2">
      <c r="A56" s="31"/>
      <c r="B56" s="91" t="s">
        <v>92</v>
      </c>
      <c r="C56" s="80"/>
      <c r="D56" s="81">
        <v>25</v>
      </c>
      <c r="E56" s="47"/>
    </row>
    <row r="57" spans="1:15" ht="22.5" customHeight="1" x14ac:dyDescent="0.15">
      <c r="M57" s="5"/>
      <c r="N57" s="5"/>
      <c r="O57" s="5"/>
    </row>
    <row r="58" spans="1:15" ht="22.5" customHeight="1" x14ac:dyDescent="0.15">
      <c r="A58" s="149" t="s">
        <v>30</v>
      </c>
      <c r="B58" s="149"/>
      <c r="C58" s="149"/>
      <c r="D58" s="149"/>
      <c r="E58" s="149"/>
      <c r="F58" s="149"/>
      <c r="G58" s="149"/>
      <c r="H58" s="149"/>
      <c r="I58" s="149"/>
      <c r="J58" s="149"/>
      <c r="K58" s="149"/>
      <c r="L58" s="149"/>
      <c r="M58" s="149"/>
      <c r="N58" s="149"/>
      <c r="O58" s="10"/>
    </row>
    <row r="59" spans="1:15" ht="22.5" customHeight="1" x14ac:dyDescent="0.15">
      <c r="A59" s="149" t="s">
        <v>31</v>
      </c>
      <c r="B59" s="149"/>
      <c r="C59" s="149"/>
      <c r="D59" s="149"/>
      <c r="E59" s="149"/>
      <c r="F59" s="149"/>
      <c r="G59" s="149"/>
      <c r="H59" s="149"/>
      <c r="I59" s="149"/>
      <c r="J59" s="149"/>
      <c r="K59" s="149"/>
      <c r="L59" s="149"/>
      <c r="M59" s="149"/>
      <c r="N59" s="149"/>
      <c r="O59" s="10"/>
    </row>
    <row r="60" spans="1:15" ht="22.5" customHeight="1" x14ac:dyDescent="0.15">
      <c r="A60" s="10" t="s">
        <v>70</v>
      </c>
    </row>
  </sheetData>
  <mergeCells count="24">
    <mergeCell ref="A58:N58"/>
    <mergeCell ref="A59:N59"/>
    <mergeCell ref="A16:B16"/>
    <mergeCell ref="A17:B17"/>
    <mergeCell ref="A21:B23"/>
    <mergeCell ref="C22:G22"/>
    <mergeCell ref="A25:B25"/>
    <mergeCell ref="A26:B26"/>
    <mergeCell ref="A27:B27"/>
    <mergeCell ref="A31:B31"/>
    <mergeCell ref="C35:D35"/>
    <mergeCell ref="A44:B44"/>
    <mergeCell ref="A45:B45"/>
    <mergeCell ref="A46:B46"/>
    <mergeCell ref="A47:B47"/>
    <mergeCell ref="A51:B51"/>
    <mergeCell ref="L22:O22"/>
    <mergeCell ref="A24:B24"/>
    <mergeCell ref="A10:B12"/>
    <mergeCell ref="C11:G11"/>
    <mergeCell ref="L11:O11"/>
    <mergeCell ref="A13:B13"/>
    <mergeCell ref="A14:B14"/>
    <mergeCell ref="A15:B15"/>
  </mergeCells>
  <phoneticPr fontId="1"/>
  <printOptions horizontalCentered="1"/>
  <pageMargins left="0.78740157480314965" right="0.59055118110236227" top="0.78740157480314965" bottom="0.59055118110236227" header="0.51181102362204722" footer="0.51181102362204722"/>
  <pageSetup paperSize="9" scale="62" fitToHeight="3" orientation="portrait" r:id="rId1"/>
  <headerFooter alignWithMargins="0"/>
  <rowBreaks count="1" manualBreakCount="1">
    <brk id="29"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topLeftCell="A55" zoomScaleNormal="100" zoomScaleSheetLayoutView="100" workbookViewId="0">
      <selection activeCell="F77" sqref="F77"/>
    </sheetView>
  </sheetViews>
  <sheetFormatPr defaultRowHeight="15" customHeight="1" x14ac:dyDescent="0.15"/>
  <cols>
    <col min="1" max="1" width="2.5" style="4" customWidth="1"/>
    <col min="2" max="2" width="23.125" style="4" customWidth="1"/>
    <col min="3" max="3" width="8.75" style="4" customWidth="1"/>
    <col min="4" max="4" width="8.875" style="4" customWidth="1"/>
    <col min="5" max="5" width="8.875" style="4" hidden="1" customWidth="1"/>
    <col min="6" max="16" width="8.75" style="4" customWidth="1"/>
    <col min="17" max="16384" width="9" style="4"/>
  </cols>
  <sheetData>
    <row r="1" spans="1:17" s="38" customFormat="1" ht="15" customHeight="1" x14ac:dyDescent="0.15">
      <c r="A1" s="43" t="s">
        <v>58</v>
      </c>
      <c r="B1" s="37"/>
      <c r="C1" s="37"/>
      <c r="D1" s="37"/>
      <c r="E1" s="37"/>
      <c r="F1" s="37"/>
      <c r="G1" s="37"/>
      <c r="H1" s="37"/>
      <c r="I1" s="37"/>
      <c r="J1" s="37"/>
      <c r="K1" s="37"/>
      <c r="L1" s="37"/>
      <c r="M1" s="37"/>
      <c r="N1" s="37"/>
      <c r="O1" s="37"/>
      <c r="Q1" s="93">
        <v>10.210000000000001</v>
      </c>
    </row>
    <row r="2" spans="1:17" ht="15" customHeight="1" x14ac:dyDescent="0.15">
      <c r="N2" s="5"/>
      <c r="O2" s="5" t="s">
        <v>99</v>
      </c>
    </row>
    <row r="3" spans="1:17" ht="15" customHeight="1" x14ac:dyDescent="0.15">
      <c r="A3" s="11" t="s">
        <v>72</v>
      </c>
      <c r="N3" s="5"/>
      <c r="O3" s="5"/>
    </row>
    <row r="4" spans="1:17" ht="15" customHeight="1" x14ac:dyDescent="0.15">
      <c r="A4" s="4" t="s">
        <v>74</v>
      </c>
      <c r="M4" s="5"/>
      <c r="N4" s="5"/>
      <c r="O4" s="5"/>
    </row>
    <row r="5" spans="1:17" ht="15" customHeight="1" x14ac:dyDescent="0.15">
      <c r="A5" s="4" t="s">
        <v>20</v>
      </c>
    </row>
    <row r="6" spans="1:17" ht="15" customHeight="1" x14ac:dyDescent="0.15">
      <c r="A6" s="4" t="s">
        <v>27</v>
      </c>
    </row>
    <row r="9" spans="1:17" ht="15" customHeight="1" thickBot="1" x14ac:dyDescent="0.2">
      <c r="A9" s="4" t="s">
        <v>77</v>
      </c>
      <c r="M9" s="5"/>
      <c r="N9" s="5"/>
      <c r="O9" s="5" t="s">
        <v>3</v>
      </c>
    </row>
    <row r="10" spans="1:17" ht="15" customHeight="1" x14ac:dyDescent="0.15">
      <c r="A10" s="133" t="s">
        <v>75</v>
      </c>
      <c r="B10" s="134"/>
      <c r="C10" s="24" t="s">
        <v>2</v>
      </c>
      <c r="D10" s="25"/>
      <c r="E10" s="25"/>
      <c r="F10" s="25"/>
      <c r="G10" s="26"/>
      <c r="H10" s="24" t="s">
        <v>68</v>
      </c>
      <c r="I10" s="25"/>
      <c r="J10" s="25"/>
      <c r="K10" s="26"/>
      <c r="L10" s="34" t="s">
        <v>69</v>
      </c>
      <c r="M10" s="25"/>
      <c r="N10" s="25"/>
      <c r="O10" s="26"/>
    </row>
    <row r="11" spans="1:17" ht="15" customHeight="1" x14ac:dyDescent="0.15">
      <c r="A11" s="135"/>
      <c r="B11" s="136"/>
      <c r="C11" s="128" t="s">
        <v>1</v>
      </c>
      <c r="D11" s="129"/>
      <c r="E11" s="129"/>
      <c r="F11" s="129"/>
      <c r="G11" s="130"/>
      <c r="H11" s="35" t="s">
        <v>65</v>
      </c>
      <c r="I11" s="23"/>
      <c r="J11" s="23"/>
      <c r="K11" s="36"/>
      <c r="L11" s="129" t="s">
        <v>0</v>
      </c>
      <c r="M11" s="129"/>
      <c r="N11" s="129"/>
      <c r="O11" s="130"/>
    </row>
    <row r="12" spans="1:17" ht="23.25" thickBot="1" x14ac:dyDescent="0.2">
      <c r="A12" s="137"/>
      <c r="B12" s="138"/>
      <c r="C12" s="30" t="s">
        <v>6</v>
      </c>
      <c r="D12" s="98" t="s">
        <v>61</v>
      </c>
      <c r="E12" s="92" t="s">
        <v>61</v>
      </c>
      <c r="F12" s="100" t="s">
        <v>62</v>
      </c>
      <c r="G12" s="103" t="s">
        <v>63</v>
      </c>
      <c r="H12" s="30" t="s">
        <v>6</v>
      </c>
      <c r="I12" s="57" t="s">
        <v>61</v>
      </c>
      <c r="J12" s="58" t="s">
        <v>62</v>
      </c>
      <c r="K12" s="59" t="s">
        <v>63</v>
      </c>
      <c r="L12" s="22" t="s">
        <v>6</v>
      </c>
      <c r="M12" s="57" t="s">
        <v>61</v>
      </c>
      <c r="N12" s="58" t="s">
        <v>62</v>
      </c>
      <c r="O12" s="59" t="s">
        <v>63</v>
      </c>
    </row>
    <row r="13" spans="1:17" ht="22.5" customHeight="1" x14ac:dyDescent="0.15">
      <c r="A13" s="131" t="s">
        <v>66</v>
      </c>
      <c r="B13" s="132"/>
      <c r="C13" s="29">
        <f>D13*10</f>
        <v>3210</v>
      </c>
      <c r="D13" s="60">
        <f>INT(E13*$Q$1)-INT(0.9*INT(E13*$Q$1))</f>
        <v>321</v>
      </c>
      <c r="E13" s="94">
        <f>'地域区分 その他'!D13</f>
        <v>314</v>
      </c>
      <c r="F13" s="61">
        <f>INT(E13*$Q$1)-INT(0.8*INT(E13*$Q$1))</f>
        <v>641</v>
      </c>
      <c r="G13" s="62">
        <f>INT(E13*$Q$1)-INT(0.7*INT(E13*$Q$1))</f>
        <v>962</v>
      </c>
      <c r="H13" s="29">
        <f>I13*10</f>
        <v>4010</v>
      </c>
      <c r="I13" s="69">
        <f>ROUND(1.25*D13,0)</f>
        <v>401</v>
      </c>
      <c r="J13" s="61">
        <f>I13*2</f>
        <v>802</v>
      </c>
      <c r="K13" s="62">
        <f>I13*3</f>
        <v>1203</v>
      </c>
      <c r="L13" s="21">
        <f>M13*10</f>
        <v>4820</v>
      </c>
      <c r="M13" s="69">
        <f>ROUND(D13*1.5,0)</f>
        <v>482</v>
      </c>
      <c r="N13" s="61">
        <f>M13*2</f>
        <v>964</v>
      </c>
      <c r="O13" s="62">
        <f>M13*3</f>
        <v>1446</v>
      </c>
    </row>
    <row r="14" spans="1:17" ht="22.5" customHeight="1" x14ac:dyDescent="0.15">
      <c r="A14" s="139" t="s">
        <v>67</v>
      </c>
      <c r="B14" s="140"/>
      <c r="C14" s="27">
        <f>D14*10</f>
        <v>4810</v>
      </c>
      <c r="D14" s="63">
        <f>INT(E14*$Q$1)-INT(0.9*INT(E14*$Q$1))</f>
        <v>481</v>
      </c>
      <c r="E14" s="94">
        <f>'地域区分 その他'!D14</f>
        <v>471</v>
      </c>
      <c r="F14" s="64">
        <f>INT(E14*$Q$1)-INT(0.8*INT(E14*$Q$1))</f>
        <v>962</v>
      </c>
      <c r="G14" s="65">
        <f t="shared" ref="G14:G17" si="0">INT(E14*$Q$1)-INT(0.7*INT(E14*$Q$1))</f>
        <v>1443</v>
      </c>
      <c r="H14" s="27">
        <f>I14*10</f>
        <v>6010</v>
      </c>
      <c r="I14" s="70">
        <f>ROUND(1.25*D14,0)</f>
        <v>601</v>
      </c>
      <c r="J14" s="64">
        <f>I14*2</f>
        <v>1202</v>
      </c>
      <c r="K14" s="65">
        <f>I14*3</f>
        <v>1803</v>
      </c>
      <c r="L14" s="18">
        <f>M14*10</f>
        <v>7220</v>
      </c>
      <c r="M14" s="70">
        <f>ROUND(D14*1.5,0)</f>
        <v>722</v>
      </c>
      <c r="N14" s="64">
        <f>M14*2</f>
        <v>1444</v>
      </c>
      <c r="O14" s="65">
        <f>M14*3</f>
        <v>2166</v>
      </c>
    </row>
    <row r="15" spans="1:17" ht="22.5" customHeight="1" x14ac:dyDescent="0.15">
      <c r="A15" s="139" t="s">
        <v>4</v>
      </c>
      <c r="B15" s="140"/>
      <c r="C15" s="27">
        <f>D15*10</f>
        <v>8410</v>
      </c>
      <c r="D15" s="63">
        <f t="shared" ref="D15:D17" si="1">INT(E15*$Q$1)-INT(0.9*INT(E15*$Q$1))</f>
        <v>841</v>
      </c>
      <c r="E15" s="94">
        <f>'地域区分 その他'!D15</f>
        <v>823</v>
      </c>
      <c r="F15" s="64">
        <f>INT(E15*$Q$1)-INT(0.8*INT(E15*$Q$1))</f>
        <v>1681</v>
      </c>
      <c r="G15" s="65">
        <f t="shared" si="0"/>
        <v>2521</v>
      </c>
      <c r="H15" s="27">
        <f>I15*10</f>
        <v>10510</v>
      </c>
      <c r="I15" s="70">
        <f>ROUND(1.25*D15,0)</f>
        <v>1051</v>
      </c>
      <c r="J15" s="64">
        <f>I15*2</f>
        <v>2102</v>
      </c>
      <c r="K15" s="65">
        <f>I15*3</f>
        <v>3153</v>
      </c>
      <c r="L15" s="18">
        <f>M15*10</f>
        <v>12620</v>
      </c>
      <c r="M15" s="70">
        <f t="shared" ref="M15:M17" si="2">ROUND(D15*1.5,0)</f>
        <v>1262</v>
      </c>
      <c r="N15" s="64">
        <f>M15*2</f>
        <v>2524</v>
      </c>
      <c r="O15" s="65">
        <f>M15*3</f>
        <v>3786</v>
      </c>
    </row>
    <row r="16" spans="1:17" ht="22.5" customHeight="1" x14ac:dyDescent="0.15">
      <c r="A16" s="139" t="s">
        <v>5</v>
      </c>
      <c r="B16" s="140"/>
      <c r="C16" s="27">
        <f>D16*10</f>
        <v>11520</v>
      </c>
      <c r="D16" s="63">
        <f t="shared" si="1"/>
        <v>1152</v>
      </c>
      <c r="E16" s="94">
        <f>'地域区分 その他'!D16</f>
        <v>1128</v>
      </c>
      <c r="F16" s="64">
        <f>INT(E16*$Q$1)-INT(0.8*INT(E16*$Q$1))</f>
        <v>2304</v>
      </c>
      <c r="G16" s="65">
        <f t="shared" si="0"/>
        <v>3455</v>
      </c>
      <c r="H16" s="27">
        <f>I16*10</f>
        <v>14400</v>
      </c>
      <c r="I16" s="70">
        <f t="shared" ref="I16" si="3">ROUND(1.25*D16,0)</f>
        <v>1440</v>
      </c>
      <c r="J16" s="64">
        <f>I16*2</f>
        <v>2880</v>
      </c>
      <c r="K16" s="65">
        <f>I16*3</f>
        <v>4320</v>
      </c>
      <c r="L16" s="18">
        <f>M16*10</f>
        <v>17280</v>
      </c>
      <c r="M16" s="70">
        <f t="shared" si="2"/>
        <v>1728</v>
      </c>
      <c r="N16" s="64">
        <f>M16*2</f>
        <v>3456</v>
      </c>
      <c r="O16" s="65">
        <f>M16*3</f>
        <v>5184</v>
      </c>
    </row>
    <row r="17" spans="1:17" ht="24.75" customHeight="1" thickBot="1" x14ac:dyDescent="0.2">
      <c r="A17" s="145" t="s">
        <v>73</v>
      </c>
      <c r="B17" s="146"/>
      <c r="C17" s="28">
        <f>D17*10</f>
        <v>3010</v>
      </c>
      <c r="D17" s="66">
        <f t="shared" si="1"/>
        <v>301</v>
      </c>
      <c r="E17" s="113">
        <f>'地域区分 その他'!D17</f>
        <v>294</v>
      </c>
      <c r="F17" s="67">
        <f>INT(E17*$Q$1)-INT(0.8*INT(E17*$Q$1))</f>
        <v>601</v>
      </c>
      <c r="G17" s="68">
        <f t="shared" si="0"/>
        <v>901</v>
      </c>
      <c r="H17" s="28">
        <f>I17*10</f>
        <v>3760</v>
      </c>
      <c r="I17" s="66">
        <f>ROUND(1.25*D17,0)</f>
        <v>376</v>
      </c>
      <c r="J17" s="67">
        <f>I17*2</f>
        <v>752</v>
      </c>
      <c r="K17" s="68">
        <f>I17*3</f>
        <v>1128</v>
      </c>
      <c r="L17" s="19">
        <f>M17*10</f>
        <v>4520</v>
      </c>
      <c r="M17" s="66">
        <f t="shared" si="2"/>
        <v>452</v>
      </c>
      <c r="N17" s="67">
        <f>M17*2</f>
        <v>904</v>
      </c>
      <c r="O17" s="68">
        <f>M17*3</f>
        <v>1356</v>
      </c>
    </row>
    <row r="18" spans="1:17" ht="24.75" customHeight="1" x14ac:dyDescent="0.15">
      <c r="A18" s="8"/>
      <c r="B18" s="8"/>
      <c r="C18" s="9"/>
      <c r="D18" s="39"/>
      <c r="E18" s="114"/>
      <c r="F18" s="9"/>
      <c r="G18" s="9"/>
      <c r="H18" s="9"/>
      <c r="I18" s="39"/>
      <c r="J18" s="9"/>
      <c r="K18" s="9"/>
      <c r="L18" s="9"/>
      <c r="M18" s="39"/>
      <c r="N18" s="9"/>
      <c r="O18" s="9"/>
    </row>
    <row r="20" spans="1:17" ht="15" customHeight="1" thickBot="1" x14ac:dyDescent="0.2">
      <c r="A20" s="4" t="s">
        <v>76</v>
      </c>
      <c r="M20" s="5"/>
      <c r="N20" s="5"/>
      <c r="O20" s="5" t="s">
        <v>3</v>
      </c>
    </row>
    <row r="21" spans="1:17" ht="15" customHeight="1" x14ac:dyDescent="0.15">
      <c r="A21" s="133" t="s">
        <v>75</v>
      </c>
      <c r="B21" s="134"/>
      <c r="C21" s="24" t="s">
        <v>2</v>
      </c>
      <c r="D21" s="25"/>
      <c r="E21" s="25"/>
      <c r="F21" s="25"/>
      <c r="G21" s="26"/>
      <c r="H21" s="24" t="s">
        <v>59</v>
      </c>
      <c r="I21" s="25"/>
      <c r="J21" s="25"/>
      <c r="K21" s="26"/>
      <c r="L21" s="34" t="s">
        <v>60</v>
      </c>
      <c r="M21" s="25"/>
      <c r="N21" s="25"/>
      <c r="O21" s="26"/>
    </row>
    <row r="22" spans="1:17" ht="15" customHeight="1" x14ac:dyDescent="0.15">
      <c r="A22" s="135"/>
      <c r="B22" s="136"/>
      <c r="C22" s="128" t="s">
        <v>1</v>
      </c>
      <c r="D22" s="129"/>
      <c r="E22" s="129"/>
      <c r="F22" s="129"/>
      <c r="G22" s="130"/>
      <c r="H22" s="35" t="s">
        <v>65</v>
      </c>
      <c r="I22" s="23"/>
      <c r="J22" s="23"/>
      <c r="K22" s="36"/>
      <c r="L22" s="129" t="s">
        <v>0</v>
      </c>
      <c r="M22" s="129"/>
      <c r="N22" s="129"/>
      <c r="O22" s="130"/>
    </row>
    <row r="23" spans="1:17" ht="23.25" thickBot="1" x14ac:dyDescent="0.2">
      <c r="A23" s="137"/>
      <c r="B23" s="138"/>
      <c r="C23" s="30" t="s">
        <v>6</v>
      </c>
      <c r="D23" s="98" t="s">
        <v>61</v>
      </c>
      <c r="E23" s="92" t="s">
        <v>61</v>
      </c>
      <c r="F23" s="100" t="s">
        <v>62</v>
      </c>
      <c r="G23" s="103" t="s">
        <v>63</v>
      </c>
      <c r="H23" s="30" t="s">
        <v>6</v>
      </c>
      <c r="I23" s="57" t="s">
        <v>61</v>
      </c>
      <c r="J23" s="58" t="s">
        <v>62</v>
      </c>
      <c r="K23" s="59" t="s">
        <v>63</v>
      </c>
      <c r="L23" s="22" t="s">
        <v>6</v>
      </c>
      <c r="M23" s="57" t="s">
        <v>61</v>
      </c>
      <c r="N23" s="58" t="s">
        <v>62</v>
      </c>
      <c r="O23" s="59" t="s">
        <v>63</v>
      </c>
    </row>
    <row r="24" spans="1:17" ht="22.5" customHeight="1" x14ac:dyDescent="0.15">
      <c r="A24" s="131" t="s">
        <v>66</v>
      </c>
      <c r="B24" s="132"/>
      <c r="C24" s="29">
        <f>D24*10</f>
        <v>2720</v>
      </c>
      <c r="D24" s="60">
        <f t="shared" ref="D24:D27" si="4">INT(E24*$Q$1)-INT(0.9*INT(E24*$Q$1))</f>
        <v>272</v>
      </c>
      <c r="E24" s="94">
        <f>'地域区分 その他'!D24</f>
        <v>266</v>
      </c>
      <c r="F24" s="61">
        <f t="shared" ref="F24:F27" si="5">INT(E24*$Q$1)-INT(0.8*INT(E24*$Q$1))</f>
        <v>543</v>
      </c>
      <c r="G24" s="62">
        <f t="shared" ref="G24:G26" si="6">INT(E24*$Q$1)-INT(0.7*INT(E24*$Q$1))</f>
        <v>815</v>
      </c>
      <c r="H24" s="29">
        <f>I24*10</f>
        <v>3400</v>
      </c>
      <c r="I24" s="69">
        <f>ROUND(1.25*D24,0)</f>
        <v>340</v>
      </c>
      <c r="J24" s="61">
        <f>I24*2</f>
        <v>680</v>
      </c>
      <c r="K24" s="62">
        <f>I24*3</f>
        <v>1020</v>
      </c>
      <c r="L24" s="21">
        <f>M24*10</f>
        <v>4080</v>
      </c>
      <c r="M24" s="69">
        <f>ROUND(D24*1.5,0)</f>
        <v>408</v>
      </c>
      <c r="N24" s="61">
        <f>M24*2</f>
        <v>816</v>
      </c>
      <c r="O24" s="62">
        <f>M24*3</f>
        <v>1224</v>
      </c>
    </row>
    <row r="25" spans="1:17" ht="22.5" customHeight="1" x14ac:dyDescent="0.15">
      <c r="A25" s="139" t="s">
        <v>67</v>
      </c>
      <c r="B25" s="140"/>
      <c r="C25" s="27">
        <f>D25*10</f>
        <v>4080</v>
      </c>
      <c r="D25" s="63">
        <f t="shared" si="4"/>
        <v>408</v>
      </c>
      <c r="E25" s="94">
        <f>'地域区分 その他'!D25</f>
        <v>399</v>
      </c>
      <c r="F25" s="64">
        <f t="shared" si="5"/>
        <v>815</v>
      </c>
      <c r="G25" s="65">
        <f t="shared" si="6"/>
        <v>1222</v>
      </c>
      <c r="H25" s="27">
        <f t="shared" ref="H25:H27" si="7">I25*10</f>
        <v>5100</v>
      </c>
      <c r="I25" s="70">
        <f>ROUND(1.25*D25,0)</f>
        <v>510</v>
      </c>
      <c r="J25" s="64">
        <f t="shared" ref="J25:J27" si="8">I25*2</f>
        <v>1020</v>
      </c>
      <c r="K25" s="65">
        <f t="shared" ref="K25:K27" si="9">I25*3</f>
        <v>1530</v>
      </c>
      <c r="L25" s="18">
        <f>M25*10</f>
        <v>6120</v>
      </c>
      <c r="M25" s="70">
        <f>ROUND(D25*1.5,0)</f>
        <v>612</v>
      </c>
      <c r="N25" s="64">
        <f>M25*2</f>
        <v>1224</v>
      </c>
      <c r="O25" s="65">
        <f>M25*3</f>
        <v>1836</v>
      </c>
    </row>
    <row r="26" spans="1:17" ht="22.5" customHeight="1" x14ac:dyDescent="0.15">
      <c r="A26" s="139" t="s">
        <v>4</v>
      </c>
      <c r="B26" s="140"/>
      <c r="C26" s="27">
        <f>D26*10</f>
        <v>5860</v>
      </c>
      <c r="D26" s="63">
        <f t="shared" si="4"/>
        <v>586</v>
      </c>
      <c r="E26" s="94">
        <f>'地域区分 その他'!D26</f>
        <v>574</v>
      </c>
      <c r="F26" s="64">
        <f t="shared" si="5"/>
        <v>1172</v>
      </c>
      <c r="G26" s="65">
        <f t="shared" si="6"/>
        <v>1758</v>
      </c>
      <c r="H26" s="27">
        <f t="shared" si="7"/>
        <v>7330</v>
      </c>
      <c r="I26" s="70">
        <f>ROUND(1.25*D26,0)</f>
        <v>733</v>
      </c>
      <c r="J26" s="64">
        <f t="shared" si="8"/>
        <v>1466</v>
      </c>
      <c r="K26" s="65">
        <f t="shared" si="9"/>
        <v>2199</v>
      </c>
      <c r="L26" s="18">
        <f>M26*10</f>
        <v>8790</v>
      </c>
      <c r="M26" s="70">
        <f>ROUND(D26*1.5,0)</f>
        <v>879</v>
      </c>
      <c r="N26" s="64">
        <f>M26*2</f>
        <v>1758</v>
      </c>
      <c r="O26" s="65">
        <f>M26*3</f>
        <v>2637</v>
      </c>
    </row>
    <row r="27" spans="1:17" ht="22.5" customHeight="1" thickBot="1" x14ac:dyDescent="0.2">
      <c r="A27" s="141" t="s">
        <v>5</v>
      </c>
      <c r="B27" s="142"/>
      <c r="C27" s="28">
        <f>D27*10</f>
        <v>8620</v>
      </c>
      <c r="D27" s="66">
        <f t="shared" si="4"/>
        <v>862</v>
      </c>
      <c r="E27" s="95">
        <f>'地域区分 その他'!D27</f>
        <v>844</v>
      </c>
      <c r="F27" s="67">
        <f t="shared" si="5"/>
        <v>1724</v>
      </c>
      <c r="G27" s="68">
        <f>INT(E27*$Q$1)-INT(0.7*INT(E27*$Q$1))</f>
        <v>2586</v>
      </c>
      <c r="H27" s="28">
        <f t="shared" si="7"/>
        <v>10780</v>
      </c>
      <c r="I27" s="71">
        <f>ROUND(1.25*D27,0)</f>
        <v>1078</v>
      </c>
      <c r="J27" s="67">
        <f t="shared" si="8"/>
        <v>2156</v>
      </c>
      <c r="K27" s="68">
        <f t="shared" si="9"/>
        <v>3234</v>
      </c>
      <c r="L27" s="19">
        <f>M27*10</f>
        <v>12930</v>
      </c>
      <c r="M27" s="71">
        <f>ROUND(D27*1.5,0)</f>
        <v>1293</v>
      </c>
      <c r="N27" s="67">
        <f>M27*2</f>
        <v>2586</v>
      </c>
      <c r="O27" s="68">
        <f>M27*3</f>
        <v>3879</v>
      </c>
    </row>
    <row r="28" spans="1:17" ht="22.5" customHeight="1" x14ac:dyDescent="0.15">
      <c r="A28" s="7"/>
      <c r="B28" s="7"/>
      <c r="C28" s="9"/>
      <c r="D28" s="39"/>
      <c r="E28" s="39"/>
      <c r="F28" s="9"/>
      <c r="G28" s="9"/>
      <c r="H28" s="9"/>
      <c r="I28" s="9"/>
      <c r="J28" s="9"/>
      <c r="K28" s="9"/>
      <c r="L28" s="9"/>
      <c r="M28" s="9"/>
      <c r="N28" s="9"/>
      <c r="O28" s="9"/>
    </row>
    <row r="30" spans="1:17" ht="15" customHeight="1" thickBot="1" x14ac:dyDescent="0.2">
      <c r="A30" s="4" t="s">
        <v>78</v>
      </c>
      <c r="I30" s="17" t="s">
        <v>3</v>
      </c>
      <c r="M30" s="5"/>
      <c r="N30" s="5"/>
    </row>
    <row r="31" spans="1:17" ht="23.25" thickBot="1" x14ac:dyDescent="0.2">
      <c r="A31" s="143"/>
      <c r="B31" s="144"/>
      <c r="C31" s="42" t="s">
        <v>6</v>
      </c>
      <c r="D31" s="99" t="s">
        <v>61</v>
      </c>
      <c r="E31" s="96" t="s">
        <v>61</v>
      </c>
      <c r="F31" s="101" t="s">
        <v>62</v>
      </c>
      <c r="G31" s="102" t="s">
        <v>63</v>
      </c>
      <c r="H31" s="16"/>
      <c r="I31" s="16"/>
      <c r="J31" s="16"/>
      <c r="K31" s="16"/>
      <c r="L31" s="16"/>
      <c r="M31" s="16"/>
      <c r="N31" s="16"/>
      <c r="O31" s="16"/>
    </row>
    <row r="32" spans="1:17" ht="21.75" customHeight="1" thickBot="1" x14ac:dyDescent="0.2">
      <c r="A32" s="31" t="s">
        <v>93</v>
      </c>
      <c r="B32" s="32"/>
      <c r="C32" s="33">
        <f>D32*10</f>
        <v>30160</v>
      </c>
      <c r="D32" s="54">
        <f>INT(E32*$Q$1)-INT(0.9*INT(E32*$Q$1))</f>
        <v>3016</v>
      </c>
      <c r="E32" s="97">
        <v>2954</v>
      </c>
      <c r="F32" s="55">
        <f>INT(E32*$Q$1)-INT(0.8*INT(E32*$Q$1))</f>
        <v>6032</v>
      </c>
      <c r="G32" s="56">
        <f>INT(E32*$Q$1)-INT(0.7*INT(E32*$Q$1))</f>
        <v>9048</v>
      </c>
      <c r="H32" s="16"/>
      <c r="I32" s="16"/>
      <c r="J32" s="16"/>
      <c r="K32" s="16"/>
      <c r="L32" s="16"/>
      <c r="M32" s="16"/>
      <c r="N32" s="16"/>
      <c r="O32" s="16"/>
      <c r="Q32" s="6"/>
    </row>
    <row r="33" spans="1:17" s="14" customFormat="1" ht="22.5" customHeight="1" x14ac:dyDescent="0.15">
      <c r="A33" s="12"/>
      <c r="B33" s="12"/>
      <c r="C33" s="13"/>
      <c r="D33" s="13"/>
      <c r="E33" s="13"/>
      <c r="F33" s="13"/>
      <c r="G33" s="13"/>
      <c r="H33" s="13"/>
      <c r="I33" s="13"/>
      <c r="J33" s="13"/>
      <c r="K33" s="13"/>
      <c r="L33" s="13"/>
      <c r="M33" s="13"/>
      <c r="N33" s="13"/>
      <c r="O33" s="13"/>
      <c r="Q33" s="15"/>
    </row>
    <row r="34" spans="1:17" ht="22.5" customHeight="1" thickBot="1" x14ac:dyDescent="0.2">
      <c r="A34" s="11" t="s">
        <v>71</v>
      </c>
      <c r="D34" s="5"/>
      <c r="N34" s="5"/>
      <c r="O34" s="5"/>
    </row>
    <row r="35" spans="1:17" ht="22.5" customHeight="1" thickBot="1" x14ac:dyDescent="0.2">
      <c r="A35" s="107"/>
      <c r="B35" s="108"/>
      <c r="C35" s="147" t="s">
        <v>97</v>
      </c>
      <c r="D35" s="148"/>
      <c r="E35" s="50"/>
    </row>
    <row r="36" spans="1:17" ht="22.5" customHeight="1" x14ac:dyDescent="0.15">
      <c r="A36" s="78" t="s">
        <v>83</v>
      </c>
      <c r="B36" s="83"/>
      <c r="C36" s="82"/>
      <c r="D36" s="104"/>
      <c r="E36" s="50"/>
    </row>
    <row r="37" spans="1:17" ht="22.5" customHeight="1" x14ac:dyDescent="0.15">
      <c r="A37" s="73"/>
      <c r="B37" s="84" t="s">
        <v>87</v>
      </c>
      <c r="C37" s="45"/>
      <c r="D37" s="74">
        <v>600</v>
      </c>
      <c r="E37" s="47"/>
    </row>
    <row r="38" spans="1:17" ht="22.5" customHeight="1" x14ac:dyDescent="0.15">
      <c r="A38" s="73"/>
      <c r="B38" s="84" t="s">
        <v>88</v>
      </c>
      <c r="C38" s="45"/>
      <c r="D38" s="74">
        <v>325</v>
      </c>
      <c r="E38" s="47"/>
    </row>
    <row r="39" spans="1:17" ht="22.5" customHeight="1" x14ac:dyDescent="0.15">
      <c r="A39" s="73"/>
      <c r="B39" s="85" t="s">
        <v>89</v>
      </c>
      <c r="C39" s="45"/>
      <c r="D39" s="74">
        <v>600</v>
      </c>
      <c r="E39" s="47"/>
    </row>
    <row r="40" spans="1:17" ht="22.5" customHeight="1" x14ac:dyDescent="0.15">
      <c r="A40" s="75"/>
      <c r="B40" s="86" t="s">
        <v>90</v>
      </c>
      <c r="C40" s="46"/>
      <c r="D40" s="76">
        <v>325</v>
      </c>
      <c r="E40" s="47"/>
    </row>
    <row r="41" spans="1:17" ht="22.5" customHeight="1" x14ac:dyDescent="0.15">
      <c r="A41" s="72" t="s">
        <v>82</v>
      </c>
      <c r="B41" s="87"/>
      <c r="C41" s="44"/>
      <c r="D41" s="77"/>
      <c r="E41" s="47"/>
    </row>
    <row r="42" spans="1:17" ht="22.5" customHeight="1" x14ac:dyDescent="0.15">
      <c r="A42" s="78"/>
      <c r="B42" s="88" t="s">
        <v>79</v>
      </c>
      <c r="C42" s="45"/>
      <c r="D42" s="74">
        <v>500</v>
      </c>
      <c r="E42" s="47"/>
    </row>
    <row r="43" spans="1:17" ht="22.5" customHeight="1" x14ac:dyDescent="0.15">
      <c r="A43" s="106"/>
      <c r="B43" s="89" t="s">
        <v>80</v>
      </c>
      <c r="C43" s="46"/>
      <c r="D43" s="76">
        <v>250</v>
      </c>
      <c r="E43" s="47"/>
    </row>
    <row r="44" spans="1:17" ht="22.5" customHeight="1" x14ac:dyDescent="0.15">
      <c r="A44" s="150" t="s">
        <v>84</v>
      </c>
      <c r="B44" s="151"/>
      <c r="C44" s="49"/>
      <c r="D44" s="79">
        <v>2500</v>
      </c>
      <c r="E44" s="47"/>
    </row>
    <row r="45" spans="1:17" ht="22.5" customHeight="1" x14ac:dyDescent="0.15">
      <c r="A45" s="131" t="s">
        <v>101</v>
      </c>
      <c r="B45" s="151"/>
      <c r="C45" s="49"/>
      <c r="D45" s="79">
        <v>350</v>
      </c>
      <c r="E45" s="47"/>
    </row>
    <row r="46" spans="1:17" ht="22.5" customHeight="1" x14ac:dyDescent="0.15">
      <c r="A46" s="131" t="s">
        <v>102</v>
      </c>
      <c r="B46" s="151"/>
      <c r="C46" s="49"/>
      <c r="D46" s="79">
        <v>300</v>
      </c>
      <c r="E46" s="47"/>
    </row>
    <row r="47" spans="1:17" ht="22.5" customHeight="1" x14ac:dyDescent="0.15">
      <c r="A47" s="153" t="s">
        <v>81</v>
      </c>
      <c r="B47" s="152"/>
      <c r="C47" s="49"/>
      <c r="D47" s="79">
        <v>250</v>
      </c>
      <c r="E47" s="47"/>
    </row>
    <row r="48" spans="1:17" ht="22.5" customHeight="1" x14ac:dyDescent="0.15">
      <c r="A48" s="72" t="s">
        <v>85</v>
      </c>
      <c r="B48" s="87"/>
      <c r="C48" s="44"/>
      <c r="D48" s="77"/>
      <c r="E48" s="47"/>
    </row>
    <row r="49" spans="1:15" ht="22.5" customHeight="1" x14ac:dyDescent="0.15">
      <c r="A49" s="78"/>
      <c r="B49" s="88" t="s">
        <v>79</v>
      </c>
      <c r="C49" s="45"/>
      <c r="D49" s="74">
        <v>550</v>
      </c>
      <c r="E49" s="47"/>
    </row>
    <row r="50" spans="1:15" ht="22.5" customHeight="1" x14ac:dyDescent="0.15">
      <c r="A50" s="106"/>
      <c r="B50" s="89" t="s">
        <v>80</v>
      </c>
      <c r="C50" s="46"/>
      <c r="D50" s="76">
        <v>200</v>
      </c>
      <c r="E50" s="47"/>
    </row>
    <row r="51" spans="1:15" ht="22.5" customHeight="1" x14ac:dyDescent="0.15">
      <c r="A51" s="153" t="s">
        <v>103</v>
      </c>
      <c r="B51" s="152"/>
      <c r="C51" s="49"/>
      <c r="D51" s="79">
        <v>50</v>
      </c>
      <c r="E51" s="47"/>
    </row>
    <row r="52" spans="1:15" ht="22.5" customHeight="1" x14ac:dyDescent="0.15">
      <c r="A52" s="72" t="s">
        <v>86</v>
      </c>
      <c r="B52" s="90"/>
      <c r="C52" s="48"/>
      <c r="D52" s="105"/>
      <c r="E52" s="50"/>
    </row>
    <row r="53" spans="1:15" ht="22.5" customHeight="1" x14ac:dyDescent="0.15">
      <c r="A53" s="73"/>
      <c r="B53" s="85" t="s">
        <v>94</v>
      </c>
      <c r="C53" s="45"/>
      <c r="D53" s="74">
        <v>6</v>
      </c>
      <c r="E53" s="47"/>
    </row>
    <row r="54" spans="1:15" ht="22.5" customHeight="1" x14ac:dyDescent="0.15">
      <c r="A54" s="73"/>
      <c r="B54" s="85" t="s">
        <v>95</v>
      </c>
      <c r="C54" s="45"/>
      <c r="D54" s="74">
        <v>3</v>
      </c>
      <c r="E54" s="47"/>
    </row>
    <row r="55" spans="1:15" ht="22.5" customHeight="1" x14ac:dyDescent="0.15">
      <c r="A55" s="73"/>
      <c r="B55" s="84" t="s">
        <v>91</v>
      </c>
      <c r="C55" s="45"/>
      <c r="D55" s="74">
        <v>50</v>
      </c>
      <c r="E55" s="47"/>
    </row>
    <row r="56" spans="1:15" ht="22.5" customHeight="1" thickBot="1" x14ac:dyDescent="0.2">
      <c r="A56" s="31"/>
      <c r="B56" s="91" t="s">
        <v>92</v>
      </c>
      <c r="C56" s="80"/>
      <c r="D56" s="81">
        <v>25</v>
      </c>
      <c r="E56" s="47"/>
    </row>
    <row r="57" spans="1:15" ht="22.5" customHeight="1" x14ac:dyDescent="0.15">
      <c r="M57" s="5"/>
      <c r="N57" s="5"/>
      <c r="O57" s="5"/>
    </row>
    <row r="58" spans="1:15" ht="22.5" customHeight="1" x14ac:dyDescent="0.15">
      <c r="A58" s="149" t="s">
        <v>30</v>
      </c>
      <c r="B58" s="149"/>
      <c r="C58" s="149"/>
      <c r="D58" s="149"/>
      <c r="E58" s="149"/>
      <c r="F58" s="149"/>
      <c r="G58" s="149"/>
      <c r="H58" s="149"/>
      <c r="I58" s="149"/>
      <c r="J58" s="149"/>
      <c r="K58" s="149"/>
      <c r="L58" s="149"/>
      <c r="M58" s="149"/>
      <c r="N58" s="149"/>
      <c r="O58" s="10"/>
    </row>
    <row r="59" spans="1:15" ht="22.5" customHeight="1" x14ac:dyDescent="0.15">
      <c r="A59" s="149" t="s">
        <v>31</v>
      </c>
      <c r="B59" s="149"/>
      <c r="C59" s="149"/>
      <c r="D59" s="149"/>
      <c r="E59" s="149"/>
      <c r="F59" s="149"/>
      <c r="G59" s="149"/>
      <c r="H59" s="149"/>
      <c r="I59" s="149"/>
      <c r="J59" s="149"/>
      <c r="K59" s="149"/>
      <c r="L59" s="149"/>
      <c r="M59" s="149"/>
      <c r="N59" s="149"/>
      <c r="O59" s="10"/>
    </row>
    <row r="60" spans="1:15" ht="22.5" customHeight="1" x14ac:dyDescent="0.15">
      <c r="A60" s="10" t="s">
        <v>70</v>
      </c>
    </row>
  </sheetData>
  <mergeCells count="24">
    <mergeCell ref="A58:N58"/>
    <mergeCell ref="A59:N59"/>
    <mergeCell ref="A16:B16"/>
    <mergeCell ref="A17:B17"/>
    <mergeCell ref="A21:B23"/>
    <mergeCell ref="C22:G22"/>
    <mergeCell ref="A25:B25"/>
    <mergeCell ref="A26:B26"/>
    <mergeCell ref="A27:B27"/>
    <mergeCell ref="A31:B31"/>
    <mergeCell ref="C35:D35"/>
    <mergeCell ref="A44:B44"/>
    <mergeCell ref="A45:B45"/>
    <mergeCell ref="A46:B46"/>
    <mergeCell ref="A47:B47"/>
    <mergeCell ref="A51:B51"/>
    <mergeCell ref="L22:O22"/>
    <mergeCell ref="A24:B24"/>
    <mergeCell ref="A10:B12"/>
    <mergeCell ref="C11:G11"/>
    <mergeCell ref="L11:O11"/>
    <mergeCell ref="A13:B13"/>
    <mergeCell ref="A14:B14"/>
    <mergeCell ref="A15:B15"/>
  </mergeCells>
  <phoneticPr fontId="1"/>
  <printOptions horizontalCentered="1"/>
  <pageMargins left="0.78740157480314965" right="0.59055118110236227" top="0.78740157480314965" bottom="0.59055118110236227" header="0.51181102362204722" footer="0.51181102362204722"/>
  <pageSetup paperSize="9" scale="62" fitToHeight="3" orientation="portrait" r:id="rId1"/>
  <headerFooter alignWithMargins="0"/>
  <rowBreaks count="1" manualBreakCount="1">
    <brk id="2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説明</vt:lpstr>
      <vt:lpstr>地域区分 その他</vt:lpstr>
      <vt:lpstr>地域区分 5級地</vt:lpstr>
      <vt:lpstr>地域区分 6級地</vt:lpstr>
      <vt:lpstr>地域区分 7級地</vt:lpstr>
      <vt:lpstr>説明!Print_Area</vt:lpstr>
      <vt:lpstr>'地域区分 5級地'!Print_Area</vt:lpstr>
      <vt:lpstr>'地域区分 6級地'!Print_Area</vt:lpstr>
      <vt:lpstr>'地域区分 7級地'!Print_Area</vt:lpstr>
      <vt:lpstr>'地域区分 その他'!Print_Area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清太</dc:creator>
  <cp:lastModifiedBy>福岡県</cp:lastModifiedBy>
  <cp:lastPrinted>2024-08-02T01:30:36Z</cp:lastPrinted>
  <dcterms:created xsi:type="dcterms:W3CDTF">2005-04-16T23:36:38Z</dcterms:created>
  <dcterms:modified xsi:type="dcterms:W3CDTF">2024-08-02T01:30:42Z</dcterms:modified>
</cp:coreProperties>
</file>